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0d16b23ac0adcc63/Desktop/glåmrik postpensjonistene/"/>
    </mc:Choice>
  </mc:AlternateContent>
  <xr:revisionPtr revIDLastSave="0" documentId="8_{49E653EB-2EDC-47A0-A763-F84A793DEFE2}" xr6:coauthVersionLast="47" xr6:coauthVersionMax="47" xr10:uidLastSave="{00000000-0000-0000-0000-000000000000}"/>
  <bookViews>
    <workbookView xWindow="-108" yWindow="-108" windowWidth="23256" windowHeight="12456" xr2:uid="{6EF9454C-BFEA-412A-A292-EFC35C06FE6B}"/>
  </bookViews>
  <sheets>
    <sheet name="Budsjett 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B37" i="1" s="1"/>
  <c r="G24" i="1"/>
  <c r="C24" i="1"/>
  <c r="F23" i="1"/>
  <c r="E23" i="1"/>
  <c r="B23" i="1"/>
  <c r="A23" i="1"/>
  <c r="E22" i="1"/>
  <c r="B22" i="1"/>
  <c r="A22" i="1"/>
  <c r="F21" i="1"/>
  <c r="E21" i="1"/>
  <c r="B21" i="1"/>
  <c r="A21" i="1"/>
  <c r="F20" i="1"/>
  <c r="E20" i="1"/>
  <c r="B20" i="1"/>
  <c r="A20" i="1"/>
  <c r="F19" i="1"/>
  <c r="E19" i="1"/>
  <c r="B19" i="1"/>
  <c r="A19" i="1"/>
  <c r="E18" i="1"/>
  <c r="B18" i="1"/>
  <c r="A18" i="1"/>
  <c r="F17" i="1"/>
  <c r="E17" i="1"/>
  <c r="B17" i="1"/>
  <c r="A17" i="1"/>
  <c r="F16" i="1"/>
  <c r="E16" i="1"/>
  <c r="B16" i="1"/>
  <c r="A16" i="1"/>
  <c r="F15" i="1"/>
  <c r="E15" i="1"/>
  <c r="B15" i="1"/>
  <c r="A15" i="1"/>
  <c r="F14" i="1"/>
  <c r="E14" i="1"/>
  <c r="B14" i="1"/>
  <c r="A14" i="1"/>
  <c r="F13" i="1"/>
  <c r="E13" i="1"/>
  <c r="B13" i="1"/>
  <c r="A13" i="1"/>
  <c r="F12" i="1"/>
  <c r="E12" i="1"/>
  <c r="B12" i="1"/>
  <c r="A12" i="1"/>
  <c r="F11" i="1"/>
  <c r="E11" i="1"/>
  <c r="B11" i="1"/>
  <c r="A11" i="1"/>
  <c r="E10" i="1"/>
  <c r="A10" i="1"/>
  <c r="B7" i="1"/>
  <c r="B6" i="1"/>
  <c r="B5" i="1"/>
  <c r="B4" i="1"/>
  <c r="B3" i="1"/>
  <c r="B1" i="1"/>
  <c r="B24" i="1" l="1"/>
  <c r="B26" i="1"/>
  <c r="F18" i="1"/>
  <c r="F22" i="1"/>
  <c r="F24" i="1" l="1"/>
</calcChain>
</file>

<file path=xl/sharedStrings.xml><?xml version="1.0" encoding="utf-8"?>
<sst xmlns="http://schemas.openxmlformats.org/spreadsheetml/2006/main" count="35" uniqueCount="30">
  <si>
    <t>BUDSJETT</t>
  </si>
  <si>
    <t>Kommentarer</t>
  </si>
  <si>
    <t>År:</t>
  </si>
  <si>
    <t>Tall du har fyllt inn i øvrige ark overføres til dette regnskapsarket</t>
  </si>
  <si>
    <t>Forening:</t>
  </si>
  <si>
    <t>Se også arket "Veiledning"</t>
  </si>
  <si>
    <t>Kasserer:</t>
  </si>
  <si>
    <t>I dette arket er det bare BALANSEN som skal fylles ut.</t>
  </si>
  <si>
    <t>Leder:</t>
  </si>
  <si>
    <t>Organisasjonsnummer</t>
  </si>
  <si>
    <t>Bankkontonummer:</t>
  </si>
  <si>
    <t>Regnskap forrige år</t>
  </si>
  <si>
    <t>Budsjett</t>
  </si>
  <si>
    <t>SUM DRIFTSINNTEKTER</t>
  </si>
  <si>
    <t>SUM DRIFTSUTGIFTER</t>
  </si>
  <si>
    <t>ÅRSRESULTAT</t>
  </si>
  <si>
    <t xml:space="preserve">BALANSE </t>
  </si>
  <si>
    <t>Inngangen av perioden</t>
  </si>
  <si>
    <t>Utgangen perioden</t>
  </si>
  <si>
    <t>Fyll ut balanse ved inngang og utgangen av året/perioden</t>
  </si>
  <si>
    <t>Brukskonto</t>
  </si>
  <si>
    <t xml:space="preserve"> og se at den stemmer med årsresultatet</t>
  </si>
  <si>
    <t>Høyrentekonto</t>
  </si>
  <si>
    <t>Kasse</t>
  </si>
  <si>
    <t>SUM</t>
  </si>
  <si>
    <t>Skal stemme med "årsresultatet" litt lenger opp.</t>
  </si>
  <si>
    <t>Dato og underskrifter:</t>
  </si>
  <si>
    <t>Økonomiansvarlig:</t>
  </si>
  <si>
    <t>Revisor:</t>
  </si>
  <si>
    <t>Øvrige styremedlemmer: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</si>
</sst>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d/m/yyyy;@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Lucida Handwriting"/>
      <family val="4"/>
    </font>
    <font>
      <b/>
      <sz val="26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 applyAlignment="1">
      <alignment horizontal="center" vertical="center"/>
    </xf>
    <xf numFmtId="165" fontId="7" fillId="2" borderId="4" xfId="0" applyNumberFormat="1" applyFont="1" applyFill="1" applyBorder="1" applyAlignment="1">
      <alignment vertical="center"/>
    </xf>
    <xf numFmtId="1" fontId="7" fillId="2" borderId="4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3" borderId="0" xfId="0" applyFont="1" applyFill="1"/>
    <xf numFmtId="165" fontId="7" fillId="2" borderId="5" xfId="0" applyNumberFormat="1" applyFont="1" applyFill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4" fontId="3" fillId="2" borderId="0" xfId="0" applyNumberFormat="1" applyFont="1" applyFill="1" applyAlignment="1">
      <alignment vertical="center"/>
    </xf>
    <xf numFmtId="165" fontId="7" fillId="2" borderId="8" xfId="0" applyNumberFormat="1" applyFont="1" applyFill="1" applyBorder="1" applyAlignment="1">
      <alignment vertical="center"/>
    </xf>
    <xf numFmtId="4" fontId="0" fillId="2" borderId="9" xfId="0" applyNumberFormat="1" applyFill="1" applyBorder="1"/>
    <xf numFmtId="4" fontId="0" fillId="2" borderId="10" xfId="0" applyNumberFormat="1" applyFill="1" applyBorder="1"/>
    <xf numFmtId="4" fontId="0" fillId="2" borderId="10" xfId="0" applyNumberFormat="1" applyFill="1" applyBorder="1" applyAlignment="1">
      <alignment vertical="center"/>
    </xf>
    <xf numFmtId="165" fontId="0" fillId="4" borderId="0" xfId="0" applyNumberFormat="1" applyFill="1"/>
    <xf numFmtId="4" fontId="0" fillId="4" borderId="0" xfId="0" applyNumberFormat="1" applyFill="1"/>
    <xf numFmtId="4" fontId="4" fillId="4" borderId="0" xfId="0" applyNumberFormat="1" applyFont="1" applyFill="1"/>
    <xf numFmtId="0" fontId="4" fillId="0" borderId="0" xfId="0" applyFont="1"/>
    <xf numFmtId="4" fontId="4" fillId="2" borderId="8" xfId="0" applyNumberFormat="1" applyFont="1" applyFill="1" applyBorder="1" applyAlignment="1">
      <alignment vertical="center"/>
    </xf>
    <xf numFmtId="164" fontId="0" fillId="2" borderId="8" xfId="1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65" fontId="4" fillId="2" borderId="8" xfId="0" applyNumberFormat="1" applyFont="1" applyFill="1" applyBorder="1"/>
    <xf numFmtId="0" fontId="4" fillId="2" borderId="8" xfId="0" applyFont="1" applyFill="1" applyBorder="1"/>
    <xf numFmtId="165" fontId="4" fillId="2" borderId="13" xfId="0" applyNumberFormat="1" applyFont="1" applyFill="1" applyBorder="1"/>
    <xf numFmtId="3" fontId="4" fillId="4" borderId="13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/>
    <xf numFmtId="164" fontId="0" fillId="2" borderId="14" xfId="1" applyFont="1" applyFill="1" applyBorder="1"/>
    <xf numFmtId="3" fontId="4" fillId="4" borderId="15" xfId="0" applyNumberFormat="1" applyFont="1" applyFill="1" applyBorder="1"/>
    <xf numFmtId="4" fontId="4" fillId="2" borderId="15" xfId="0" applyNumberFormat="1" applyFont="1" applyFill="1" applyBorder="1"/>
    <xf numFmtId="4" fontId="7" fillId="4" borderId="0" xfId="0" applyNumberFormat="1" applyFont="1" applyFill="1" applyAlignment="1">
      <alignment vertical="center"/>
    </xf>
    <xf numFmtId="0" fontId="11" fillId="5" borderId="8" xfId="0" applyFont="1" applyFill="1" applyBorder="1"/>
    <xf numFmtId="4" fontId="4" fillId="2" borderId="8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4" fontId="4" fillId="2" borderId="8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Border="1" applyProtection="1">
      <protection locked="0"/>
    </xf>
    <xf numFmtId="4" fontId="5" fillId="3" borderId="0" xfId="0" applyNumberFormat="1" applyFont="1" applyFill="1" applyAlignment="1">
      <alignment vertical="center"/>
    </xf>
    <xf numFmtId="165" fontId="4" fillId="4" borderId="16" xfId="0" applyNumberFormat="1" applyFont="1" applyFill="1" applyBorder="1" applyProtection="1">
      <protection locked="0"/>
    </xf>
    <xf numFmtId="4" fontId="0" fillId="0" borderId="16" xfId="0" applyNumberFormat="1" applyBorder="1" applyProtection="1">
      <protection locked="0"/>
    </xf>
    <xf numFmtId="165" fontId="4" fillId="2" borderId="17" xfId="0" applyNumberFormat="1" applyFont="1" applyFill="1" applyBorder="1"/>
    <xf numFmtId="4" fontId="4" fillId="2" borderId="17" xfId="0" applyNumberFormat="1" applyFont="1" applyFill="1" applyBorder="1"/>
    <xf numFmtId="4" fontId="2" fillId="3" borderId="0" xfId="0" applyNumberFormat="1" applyFont="1" applyFill="1"/>
    <xf numFmtId="165" fontId="12" fillId="4" borderId="0" xfId="0" applyNumberFormat="1" applyFont="1" applyFill="1"/>
    <xf numFmtId="165" fontId="0" fillId="6" borderId="18" xfId="0" applyNumberFormat="1" applyFill="1" applyBorder="1" applyAlignment="1">
      <alignment vertical="top"/>
    </xf>
    <xf numFmtId="0" fontId="0" fillId="6" borderId="19" xfId="0" applyFill="1" applyBorder="1" applyAlignment="1">
      <alignment vertical="top"/>
    </xf>
    <xf numFmtId="4" fontId="0" fillId="6" borderId="20" xfId="0" applyNumberFormat="1" applyFill="1" applyBorder="1" applyAlignment="1">
      <alignment vertical="top"/>
    </xf>
    <xf numFmtId="0" fontId="0" fillId="6" borderId="21" xfId="0" applyFill="1" applyBorder="1" applyAlignment="1">
      <alignment vertical="top"/>
    </xf>
    <xf numFmtId="0" fontId="0" fillId="6" borderId="22" xfId="0" applyFill="1" applyBorder="1" applyAlignment="1">
      <alignment vertical="top"/>
    </xf>
    <xf numFmtId="0" fontId="0" fillId="4" borderId="0" xfId="0" applyFill="1"/>
    <xf numFmtId="4" fontId="0" fillId="6" borderId="30" xfId="0" applyNumberFormat="1" applyFill="1" applyBorder="1" applyAlignment="1">
      <alignment vertical="top"/>
    </xf>
    <xf numFmtId="0" fontId="0" fillId="6" borderId="31" xfId="0" applyFill="1" applyBorder="1" applyAlignment="1">
      <alignment vertical="top"/>
    </xf>
    <xf numFmtId="4" fontId="0" fillId="6" borderId="32" xfId="0" applyNumberFormat="1" applyFill="1" applyBorder="1" applyAlignment="1">
      <alignment vertical="top"/>
    </xf>
    <xf numFmtId="0" fontId="0" fillId="6" borderId="33" xfId="0" applyFill="1" applyBorder="1" applyAlignment="1">
      <alignment vertical="top"/>
    </xf>
    <xf numFmtId="0" fontId="0" fillId="6" borderId="34" xfId="0" applyFill="1" applyBorder="1" applyAlignment="1">
      <alignment vertical="top"/>
    </xf>
    <xf numFmtId="165" fontId="0" fillId="6" borderId="30" xfId="0" applyNumberFormat="1" applyFill="1" applyBorder="1" applyAlignment="1">
      <alignment vertical="top"/>
    </xf>
    <xf numFmtId="165" fontId="0" fillId="0" borderId="0" xfId="0" applyNumberFormat="1"/>
    <xf numFmtId="4" fontId="0" fillId="0" borderId="0" xfId="0" applyNumberFormat="1"/>
    <xf numFmtId="4" fontId="14" fillId="7" borderId="1" xfId="0" applyNumberFormat="1" applyFont="1" applyFill="1" applyBorder="1"/>
    <xf numFmtId="49" fontId="15" fillId="7" borderId="2" xfId="0" applyNumberFormat="1" applyFont="1" applyFill="1" applyBorder="1"/>
    <xf numFmtId="4" fontId="7" fillId="7" borderId="2" xfId="0" applyNumberFormat="1" applyFont="1" applyFill="1" applyBorder="1"/>
    <xf numFmtId="49" fontId="14" fillId="7" borderId="2" xfId="0" applyNumberFormat="1" applyFont="1" applyFill="1" applyBorder="1" applyAlignment="1">
      <alignment shrinkToFit="1"/>
    </xf>
    <xf numFmtId="4" fontId="7" fillId="7" borderId="3" xfId="0" applyNumberFormat="1" applyFont="1" applyFill="1" applyBorder="1"/>
    <xf numFmtId="4" fontId="9" fillId="7" borderId="8" xfId="0" applyNumberFormat="1" applyFont="1" applyFill="1" applyBorder="1" applyAlignment="1">
      <alignment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/>
    </xf>
    <xf numFmtId="4" fontId="16" fillId="4" borderId="0" xfId="0" applyNumberFormat="1" applyFont="1" applyFill="1"/>
    <xf numFmtId="0" fontId="3" fillId="0" borderId="0" xfId="0" applyFont="1"/>
    <xf numFmtId="0" fontId="13" fillId="0" borderId="2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5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2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3" fillId="0" borderId="2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4" fontId="9" fillId="2" borderId="6" xfId="0" applyNumberFormat="1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left" vertical="center" shrinkToFit="1"/>
    </xf>
    <xf numFmtId="0" fontId="0" fillId="0" borderId="2" xfId="0" applyBorder="1" applyAlignment="1">
      <alignment vertical="center"/>
    </xf>
    <xf numFmtId="4" fontId="4" fillId="2" borderId="7" xfId="0" applyNumberFormat="1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4" fontId="4" fillId="2" borderId="8" xfId="0" applyNumberFormat="1" applyFont="1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3" fontId="4" fillId="2" borderId="8" xfId="0" applyNumberFormat="1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</cellXfs>
  <cellStyles count="3">
    <cellStyle name="Komma" xfId="1" builtinId="3"/>
    <cellStyle name="Komma 2" xfId="2" xr:uid="{ACAAA3AE-B8C8-4C77-AADF-E49496D450D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Kassadagbok%202024.xlsx" TargetMode="External"/><Relationship Id="rId1" Type="http://schemas.openxmlformats.org/officeDocument/2006/relationships/externalLinkPath" Target="file:///F:\Kassadagbok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ntekter"/>
      <sheetName val="Kostnader"/>
      <sheetName val="ÅRSREGNSKAP"/>
      <sheetName val="Budsjett for neste år"/>
      <sheetName val="Kontoplan"/>
      <sheetName val="Veiledning"/>
    </sheetNames>
    <sheetDataSet>
      <sheetData sheetId="0">
        <row r="1">
          <cell r="A1" t="str">
            <v>DRIFTSINNTEKTER</v>
          </cell>
        </row>
        <row r="2">
          <cell r="D2">
            <v>2024</v>
          </cell>
        </row>
        <row r="3">
          <cell r="D3" t="str">
            <v>Postpensjonistene i Romerike/Glåmdal</v>
          </cell>
        </row>
        <row r="4">
          <cell r="D4" t="str">
            <v>Torunn Folden</v>
          </cell>
        </row>
        <row r="5">
          <cell r="D5" t="str">
            <v>Ole Kleven</v>
          </cell>
        </row>
        <row r="6">
          <cell r="D6" t="str">
            <v>998508797</v>
          </cell>
        </row>
        <row r="7">
          <cell r="D7" t="str">
            <v xml:space="preserve"> 0530 02 77855</v>
          </cell>
        </row>
        <row r="12">
          <cell r="D12" t="str">
            <v>3600 Medlemskontingent</v>
          </cell>
          <cell r="E12" t="str">
            <v>3610 Medlemstøtte fra PPF</v>
          </cell>
          <cell r="F12" t="str">
            <v>3611 Støtte fra fagforening</v>
          </cell>
          <cell r="G12" t="str">
            <v>3700 Egenandel/inngangspenger</v>
          </cell>
          <cell r="H12" t="str">
            <v>3710 Loddsalg</v>
          </cell>
          <cell r="I12" t="str">
            <v>3900 Egenandel turer</v>
          </cell>
          <cell r="J12" t="str">
            <v>3910  Grasrotandel</v>
          </cell>
          <cell r="K12" t="str">
            <v>3930 MVA-kompensasjon</v>
          </cell>
          <cell r="L12" t="str">
            <v>3940 Vervepremie fra PPF</v>
          </cell>
          <cell r="O12" t="str">
            <v>8040 Rente-nntekter</v>
          </cell>
          <cell r="P12" t="str">
            <v>3990 Andre inntekter</v>
          </cell>
        </row>
      </sheetData>
      <sheetData sheetId="1">
        <row r="1">
          <cell r="A1" t="str">
            <v>DRIFTSKOSTNADER</v>
          </cell>
        </row>
        <row r="12">
          <cell r="D12" t="str">
            <v>6330 Leie lokaler</v>
          </cell>
          <cell r="E12" t="str">
            <v>6720 Styrehonorar</v>
          </cell>
          <cell r="F12" t="str">
            <v>6780 Styremøter</v>
          </cell>
          <cell r="G12" t="str">
            <v>6820 Medlemsblad</v>
          </cell>
          <cell r="H12" t="str">
            <v>6900 Medlemsturer</v>
          </cell>
          <cell r="I12" t="str">
            <v>6910 Driftsutgifter</v>
          </cell>
          <cell r="J12" t="str">
            <v>6930 Medlems-/årsmøter</v>
          </cell>
          <cell r="K12" t="str">
            <v>6940 Porto/gebyr</v>
          </cell>
          <cell r="L12" t="str">
            <v>7440 Gaver</v>
          </cell>
          <cell r="O12" t="str">
            <v>8140 Bank-gebyrer</v>
          </cell>
          <cell r="P12" t="str">
            <v>7790 Diverse kostnader</v>
          </cell>
        </row>
      </sheetData>
      <sheetData sheetId="2">
        <row r="11">
          <cell r="B11">
            <v>15500</v>
          </cell>
          <cell r="F11">
            <v>0</v>
          </cell>
        </row>
        <row r="12">
          <cell r="B12">
            <v>23345.13</v>
          </cell>
          <cell r="F12">
            <v>14000</v>
          </cell>
        </row>
        <row r="13">
          <cell r="B13">
            <v>0</v>
          </cell>
          <cell r="F13">
            <v>19775.2</v>
          </cell>
        </row>
        <row r="14">
          <cell r="B14">
            <v>64560.25</v>
          </cell>
          <cell r="F14">
            <v>0</v>
          </cell>
        </row>
        <row r="15">
          <cell r="B15">
            <v>19774.5</v>
          </cell>
          <cell r="F15">
            <v>96745</v>
          </cell>
        </row>
        <row r="16">
          <cell r="B16">
            <v>81424.509999999995</v>
          </cell>
          <cell r="F16">
            <v>6989.51</v>
          </cell>
        </row>
        <row r="17">
          <cell r="B17">
            <v>7836.130000000001</v>
          </cell>
          <cell r="F17">
            <v>252746.7</v>
          </cell>
        </row>
        <row r="18">
          <cell r="B18">
            <v>18581</v>
          </cell>
          <cell r="F18">
            <v>0</v>
          </cell>
        </row>
        <row r="19">
          <cell r="B19">
            <v>300</v>
          </cell>
          <cell r="F19">
            <v>0</v>
          </cell>
        </row>
        <row r="20">
          <cell r="B20">
            <v>0</v>
          </cell>
          <cell r="F20">
            <v>0</v>
          </cell>
        </row>
        <row r="21">
          <cell r="B21">
            <v>0</v>
          </cell>
          <cell r="F21">
            <v>0</v>
          </cell>
        </row>
        <row r="22">
          <cell r="B22">
            <v>4633</v>
          </cell>
          <cell r="F22">
            <v>277</v>
          </cell>
        </row>
        <row r="23">
          <cell r="B23">
            <v>294.74</v>
          </cell>
          <cell r="F23">
            <v>300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EE86-E86A-4488-8F17-1C13A792E517}">
  <dimension ref="A1:J56"/>
  <sheetViews>
    <sheetView tabSelected="1" workbookViewId="0">
      <selection activeCell="A57" sqref="A57"/>
    </sheetView>
  </sheetViews>
  <sheetFormatPr baseColWidth="10" defaultColWidth="11.21875" defaultRowHeight="14.4" x14ac:dyDescent="0.3"/>
  <cols>
    <col min="1" max="1" width="29.21875" style="58" customWidth="1"/>
    <col min="2" max="2" width="11.21875" style="59" customWidth="1"/>
    <col min="3" max="3" width="12.21875" style="59" customWidth="1"/>
    <col min="4" max="4" width="7" style="59" customWidth="1"/>
    <col min="5" max="5" width="23.21875" style="59" bestFit="1" customWidth="1"/>
    <col min="6" max="6" width="11.21875" style="59" customWidth="1"/>
    <col min="7" max="7" width="12" style="59" customWidth="1"/>
    <col min="8" max="8" width="2.5546875" customWidth="1"/>
    <col min="9" max="9" width="55" hidden="1" customWidth="1"/>
  </cols>
  <sheetData>
    <row r="1" spans="1:9" ht="34.200000000000003" thickBot="1" x14ac:dyDescent="0.7">
      <c r="A1" s="60" t="s">
        <v>0</v>
      </c>
      <c r="B1" s="61">
        <f>[1]Inntekter!D2+1</f>
        <v>2025</v>
      </c>
      <c r="C1" s="62"/>
      <c r="D1" s="62"/>
      <c r="E1" s="63"/>
      <c r="F1" s="62"/>
      <c r="G1" s="64"/>
      <c r="I1" s="1" t="s">
        <v>1</v>
      </c>
    </row>
    <row r="2" spans="1:9" s="5" customFormat="1" ht="18" hidden="1" customHeight="1" x14ac:dyDescent="0.3">
      <c r="A2" s="2" t="s">
        <v>2</v>
      </c>
      <c r="B2" s="3">
        <v>2024</v>
      </c>
      <c r="C2" s="4"/>
      <c r="D2" s="4"/>
      <c r="E2" s="4"/>
      <c r="F2" s="4"/>
      <c r="G2" s="4"/>
      <c r="I2" s="6" t="s">
        <v>3</v>
      </c>
    </row>
    <row r="3" spans="1:9" s="5" customFormat="1" ht="18" customHeight="1" thickBot="1" x14ac:dyDescent="0.35">
      <c r="A3" s="7" t="s">
        <v>4</v>
      </c>
      <c r="B3" s="89" t="str">
        <f>+[1]Inntekter!D3</f>
        <v>Postpensjonistene i Romerike/Glåmdal</v>
      </c>
      <c r="C3" s="90"/>
      <c r="D3" s="90"/>
      <c r="E3" s="91"/>
      <c r="F3" s="8"/>
      <c r="G3" s="9"/>
      <c r="I3" s="10" t="s">
        <v>5</v>
      </c>
    </row>
    <row r="4" spans="1:9" s="5" customFormat="1" ht="18" hidden="1" customHeight="1" x14ac:dyDescent="0.3">
      <c r="A4" s="11" t="s">
        <v>6</v>
      </c>
      <c r="B4" s="92" t="str">
        <f>+[1]Inntekter!D4</f>
        <v>Torunn Folden</v>
      </c>
      <c r="C4" s="93"/>
      <c r="D4" s="93"/>
      <c r="E4" s="4"/>
      <c r="F4" s="12"/>
      <c r="G4" s="12"/>
      <c r="I4" s="10" t="s">
        <v>7</v>
      </c>
    </row>
    <row r="5" spans="1:9" s="5" customFormat="1" ht="18" hidden="1" customHeight="1" x14ac:dyDescent="0.3">
      <c r="A5" s="13" t="s">
        <v>8</v>
      </c>
      <c r="B5" s="94" t="str">
        <f>+[1]Inntekter!D5</f>
        <v>Ole Kleven</v>
      </c>
      <c r="C5" s="95"/>
      <c r="D5" s="95"/>
      <c r="E5" s="4"/>
      <c r="F5" s="12"/>
      <c r="G5" s="12"/>
    </row>
    <row r="6" spans="1:9" s="5" customFormat="1" ht="18" hidden="1" customHeight="1" x14ac:dyDescent="0.3">
      <c r="A6" s="13" t="s">
        <v>9</v>
      </c>
      <c r="B6" s="96" t="str">
        <f>+[1]Inntekter!D6</f>
        <v>998508797</v>
      </c>
      <c r="C6" s="97"/>
      <c r="D6" s="97"/>
      <c r="E6" s="4"/>
      <c r="F6" s="12"/>
      <c r="G6" s="4"/>
    </row>
    <row r="7" spans="1:9" s="5" customFormat="1" ht="18" hidden="1" customHeight="1" x14ac:dyDescent="0.3">
      <c r="A7" s="13" t="s">
        <v>10</v>
      </c>
      <c r="B7" s="98" t="str">
        <f>+[1]Inntekter!D7</f>
        <v xml:space="preserve"> 0530 02 77855</v>
      </c>
      <c r="C7" s="99"/>
      <c r="D7" s="99"/>
      <c r="E7" s="4"/>
      <c r="F7" s="12"/>
      <c r="G7" s="4"/>
    </row>
    <row r="8" spans="1:9" ht="6" hidden="1" customHeight="1" x14ac:dyDescent="0.3">
      <c r="A8" s="14"/>
      <c r="B8" s="15"/>
      <c r="C8" s="15"/>
      <c r="D8" s="15"/>
      <c r="E8" s="15"/>
      <c r="F8" s="16"/>
      <c r="G8" s="16"/>
    </row>
    <row r="9" spans="1:9" x14ac:dyDescent="0.3">
      <c r="A9" s="17"/>
      <c r="B9" s="18"/>
      <c r="C9" s="19"/>
      <c r="D9" s="19"/>
      <c r="E9" s="19"/>
      <c r="F9" s="18"/>
      <c r="G9" s="18"/>
    </row>
    <row r="10" spans="1:9" s="20" customFormat="1" ht="28.8" x14ac:dyDescent="0.3">
      <c r="A10" s="65" t="str">
        <f>+[1]Inntekter!A1</f>
        <v>DRIFTSINNTEKTER</v>
      </c>
      <c r="B10" s="66" t="s">
        <v>11</v>
      </c>
      <c r="C10" s="67" t="s">
        <v>12</v>
      </c>
      <c r="D10" s="19"/>
      <c r="E10" s="65" t="str">
        <f>+[1]Kostnader!A1</f>
        <v>DRIFTSKOSTNADER</v>
      </c>
      <c r="F10" s="66" t="s">
        <v>11</v>
      </c>
      <c r="G10" s="67" t="s">
        <v>12</v>
      </c>
    </row>
    <row r="11" spans="1:9" s="24" customFormat="1" x14ac:dyDescent="0.3">
      <c r="A11" s="21" t="str">
        <f>+[1]Inntekter!D12</f>
        <v>3600 Medlemskontingent</v>
      </c>
      <c r="B11" s="22">
        <f>[1]ÅRSREGNSKAP!B11</f>
        <v>15500</v>
      </c>
      <c r="C11" s="23">
        <v>15000</v>
      </c>
      <c r="D11" s="19"/>
      <c r="E11" s="21" t="str">
        <f>+[1]Kostnader!D$12</f>
        <v>6330 Leie lokaler</v>
      </c>
      <c r="F11" s="22">
        <f>[1]ÅRSREGNSKAP!F11</f>
        <v>0</v>
      </c>
      <c r="G11" s="23"/>
    </row>
    <row r="12" spans="1:9" x14ac:dyDescent="0.3">
      <c r="A12" s="25" t="str">
        <f>+[1]Inntekter!E12</f>
        <v>3610 Medlemstøtte fra PPF</v>
      </c>
      <c r="B12" s="22">
        <f>[1]ÅRSREGNSKAP!B12</f>
        <v>23345.13</v>
      </c>
      <c r="C12" s="23">
        <v>23000</v>
      </c>
      <c r="D12" s="19"/>
      <c r="E12" s="25" t="str">
        <f>+[1]Kostnader!E$12</f>
        <v>6720 Styrehonorar</v>
      </c>
      <c r="F12" s="22">
        <f>[1]ÅRSREGNSKAP!F12</f>
        <v>14000</v>
      </c>
      <c r="G12" s="23">
        <v>14000</v>
      </c>
    </row>
    <row r="13" spans="1:9" x14ac:dyDescent="0.3">
      <c r="A13" s="25" t="str">
        <f>+[1]Inntekter!F12</f>
        <v>3611 Støtte fra fagforening</v>
      </c>
      <c r="B13" s="22">
        <f>[1]ÅRSREGNSKAP!B13</f>
        <v>0</v>
      </c>
      <c r="C13" s="23"/>
      <c r="D13" s="19"/>
      <c r="E13" s="25" t="str">
        <f>+[1]Kostnader!F$12</f>
        <v>6780 Styremøter</v>
      </c>
      <c r="F13" s="22">
        <f>[1]ÅRSREGNSKAP!F13</f>
        <v>19775.2</v>
      </c>
      <c r="G13" s="23">
        <v>20000</v>
      </c>
    </row>
    <row r="14" spans="1:9" x14ac:dyDescent="0.3">
      <c r="A14" s="25" t="str">
        <f>+[1]Inntekter!G12</f>
        <v>3700 Egenandel/inngangspenger</v>
      </c>
      <c r="B14" s="22">
        <f>[1]ÅRSREGNSKAP!B14</f>
        <v>64560.25</v>
      </c>
      <c r="C14" s="23">
        <v>59000</v>
      </c>
      <c r="D14" s="68"/>
      <c r="E14" s="25" t="str">
        <f>+[1]Kostnader!G$12</f>
        <v>6820 Medlemsblad</v>
      </c>
      <c r="F14" s="22">
        <f>[1]ÅRSREGNSKAP!F14</f>
        <v>0</v>
      </c>
      <c r="G14" s="23"/>
    </row>
    <row r="15" spans="1:9" x14ac:dyDescent="0.3">
      <c r="A15" s="25" t="str">
        <f>+[1]Inntekter!H12</f>
        <v>3710 Loddsalg</v>
      </c>
      <c r="B15" s="22">
        <f>[1]ÅRSREGNSKAP!B15</f>
        <v>19774.5</v>
      </c>
      <c r="C15" s="23">
        <v>20000</v>
      </c>
      <c r="D15" s="19"/>
      <c r="E15" s="25" t="str">
        <f>+[1]Kostnader!H$12</f>
        <v>6900 Medlemsturer</v>
      </c>
      <c r="F15" s="22">
        <f>[1]ÅRSREGNSKAP!F15</f>
        <v>96745</v>
      </c>
      <c r="G15" s="23">
        <v>96000</v>
      </c>
      <c r="H15" s="69"/>
    </row>
    <row r="16" spans="1:9" x14ac:dyDescent="0.3">
      <c r="A16" s="25" t="str">
        <f>+[1]Inntekter!I12</f>
        <v>3900 Egenandel turer</v>
      </c>
      <c r="B16" s="22">
        <f>[1]ÅRSREGNSKAP!B16</f>
        <v>81424.509999999995</v>
      </c>
      <c r="C16" s="23">
        <v>86000</v>
      </c>
      <c r="D16" s="68"/>
      <c r="E16" s="25" t="str">
        <f>+[1]Kostnader!I$12</f>
        <v>6910 Driftsutgifter</v>
      </c>
      <c r="F16" s="22">
        <f>[1]ÅRSREGNSKAP!F16</f>
        <v>6989.51</v>
      </c>
      <c r="G16" s="23">
        <v>5500</v>
      </c>
    </row>
    <row r="17" spans="1:10" x14ac:dyDescent="0.3">
      <c r="A17" s="25" t="str">
        <f>+[1]Inntekter!J12</f>
        <v>3910  Grasrotandel</v>
      </c>
      <c r="B17" s="22">
        <f>[1]ÅRSREGNSKAP!B17</f>
        <v>7836.130000000001</v>
      </c>
      <c r="C17" s="23">
        <v>7500</v>
      </c>
      <c r="D17" s="19"/>
      <c r="E17" s="25" t="str">
        <f>+[1]Kostnader!J$12</f>
        <v>6930 Medlems-/årsmøter</v>
      </c>
      <c r="F17" s="22">
        <f>[1]ÅRSREGNSKAP!F17</f>
        <v>252746.7</v>
      </c>
      <c r="G17" s="23">
        <v>117500</v>
      </c>
      <c r="H17" s="69"/>
    </row>
    <row r="18" spans="1:10" x14ac:dyDescent="0.3">
      <c r="A18" s="25" t="str">
        <f>+[1]Inntekter!K12</f>
        <v>3930 MVA-kompensasjon</v>
      </c>
      <c r="B18" s="22">
        <f>[1]ÅRSREGNSKAP!B18</f>
        <v>18581</v>
      </c>
      <c r="C18" s="23">
        <v>16000</v>
      </c>
      <c r="D18" s="19"/>
      <c r="E18" s="25" t="str">
        <f>+[1]Kostnader!K$12</f>
        <v>6940 Porto/gebyr</v>
      </c>
      <c r="F18" s="22">
        <f>[1]ÅRSREGNSKAP!F18</f>
        <v>0</v>
      </c>
      <c r="G18" s="23"/>
    </row>
    <row r="19" spans="1:10" x14ac:dyDescent="0.3">
      <c r="A19" s="25" t="str">
        <f>+[1]Inntekter!L12</f>
        <v>3940 Vervepremie fra PPF</v>
      </c>
      <c r="B19" s="22">
        <f>[1]ÅRSREGNSKAP!B19</f>
        <v>300</v>
      </c>
      <c r="C19" s="23">
        <v>300</v>
      </c>
      <c r="D19" s="19"/>
      <c r="E19" s="25" t="str">
        <f>+[1]Kostnader!L$12</f>
        <v>7440 Gaver</v>
      </c>
      <c r="F19" s="22">
        <f>[1]ÅRSREGNSKAP!F19</f>
        <v>0</v>
      </c>
      <c r="G19" s="23">
        <v>2000</v>
      </c>
      <c r="J19" s="69"/>
    </row>
    <row r="20" spans="1:10" x14ac:dyDescent="0.3">
      <c r="A20" s="26" t="str">
        <f>IF([1]Inntekter!M12="","-",[1]Inntekter!M12)</f>
        <v>-</v>
      </c>
      <c r="B20" s="22">
        <f>[1]ÅRSREGNSKAP!B20</f>
        <v>0</v>
      </c>
      <c r="C20" s="23"/>
      <c r="D20" s="19"/>
      <c r="E20" s="26" t="str">
        <f>IF([1]Kostnader!M12="","-",[1]Kostnader!M12)</f>
        <v>-</v>
      </c>
      <c r="F20" s="22">
        <f>[1]ÅRSREGNSKAP!F20</f>
        <v>0</v>
      </c>
      <c r="G20" s="23"/>
    </row>
    <row r="21" spans="1:10" x14ac:dyDescent="0.3">
      <c r="A21" s="26" t="str">
        <f>IF([1]Inntekter!N12="","-",[1]Inntekter!N12)</f>
        <v>-</v>
      </c>
      <c r="B21" s="22">
        <f>[1]ÅRSREGNSKAP!B21</f>
        <v>0</v>
      </c>
      <c r="C21" s="23"/>
      <c r="D21" s="19"/>
      <c r="E21" s="26" t="str">
        <f>IF([1]Kostnader!N12="","-",[1]Kostnader!N12)</f>
        <v>-</v>
      </c>
      <c r="F21" s="22">
        <f>[1]ÅRSREGNSKAP!F21</f>
        <v>0</v>
      </c>
      <c r="G21" s="23"/>
    </row>
    <row r="22" spans="1:10" x14ac:dyDescent="0.3">
      <c r="A22" s="25" t="str">
        <f>+[1]Inntekter!O12</f>
        <v>8040 Rente-nntekter</v>
      </c>
      <c r="B22" s="22">
        <f>[1]ÅRSREGNSKAP!B22</f>
        <v>4633</v>
      </c>
      <c r="C22" s="23">
        <v>3500</v>
      </c>
      <c r="D22" s="68"/>
      <c r="E22" s="25" t="str">
        <f>+[1]Kostnader!O$12</f>
        <v>8140 Bank-gebyrer</v>
      </c>
      <c r="F22" s="22">
        <f>[1]ÅRSREGNSKAP!F22</f>
        <v>277</v>
      </c>
      <c r="G22" s="23">
        <v>300</v>
      </c>
    </row>
    <row r="23" spans="1:10" ht="15" thickBot="1" x14ac:dyDescent="0.35">
      <c r="A23" s="27" t="str">
        <f>+[1]Inntekter!P12</f>
        <v>3990 Andre inntekter</v>
      </c>
      <c r="B23" s="22">
        <f>[1]ÅRSREGNSKAP!B23</f>
        <v>294.74</v>
      </c>
      <c r="C23" s="28">
        <v>300</v>
      </c>
      <c r="D23" s="19"/>
      <c r="E23" s="27" t="str">
        <f>+[1]Kostnader!P$12</f>
        <v>7790 Diverse kostnader</v>
      </c>
      <c r="F23" s="22">
        <f>[1]ÅRSREGNSKAP!F23</f>
        <v>300</v>
      </c>
      <c r="G23" s="28">
        <v>300</v>
      </c>
    </row>
    <row r="24" spans="1:10" ht="15" thickBot="1" x14ac:dyDescent="0.35">
      <c r="A24" s="29" t="s">
        <v>13</v>
      </c>
      <c r="B24" s="30">
        <f>SUM(B11:B23)</f>
        <v>236249.26</v>
      </c>
      <c r="C24" s="31">
        <f>SUM(C11:C23)</f>
        <v>230600</v>
      </c>
      <c r="D24" s="19"/>
      <c r="E24" s="29" t="s">
        <v>14</v>
      </c>
      <c r="F24" s="30">
        <f>SUM(F11:F23)</f>
        <v>390833.41000000003</v>
      </c>
      <c r="G24" s="31">
        <f>SUM(G11:G23)</f>
        <v>255600</v>
      </c>
    </row>
    <row r="25" spans="1:10" ht="7.5" customHeight="1" thickBot="1" x14ac:dyDescent="0.35">
      <c r="A25" s="18"/>
      <c r="B25" s="18"/>
      <c r="C25" s="18"/>
      <c r="D25" s="19"/>
      <c r="E25" s="18"/>
      <c r="F25" s="18"/>
      <c r="G25" s="18"/>
    </row>
    <row r="26" spans="1:10" ht="15" thickBot="1" x14ac:dyDescent="0.35">
      <c r="A26" s="29" t="s">
        <v>15</v>
      </c>
      <c r="B26" s="32">
        <f>+C24-G24</f>
        <v>-25000</v>
      </c>
      <c r="C26" s="18"/>
      <c r="D26" s="18"/>
      <c r="E26" s="18"/>
      <c r="F26" s="18"/>
      <c r="G26" s="18"/>
    </row>
    <row r="27" spans="1:10" x14ac:dyDescent="0.3">
      <c r="A27" s="18"/>
      <c r="B27" s="18"/>
      <c r="C27" s="18"/>
      <c r="D27" s="18"/>
      <c r="E27" s="18"/>
      <c r="F27" s="18"/>
      <c r="G27" s="18"/>
    </row>
    <row r="28" spans="1:10" ht="15.6" hidden="1" x14ac:dyDescent="0.3">
      <c r="A28" s="33"/>
      <c r="B28" s="18"/>
      <c r="C28" s="18"/>
      <c r="D28" s="18"/>
      <c r="E28" s="18"/>
      <c r="F28" s="18"/>
      <c r="G28" s="18"/>
    </row>
    <row r="29" spans="1:10" hidden="1" x14ac:dyDescent="0.3">
      <c r="A29"/>
      <c r="B29" s="18"/>
      <c r="C29" s="18"/>
      <c r="D29" s="18"/>
      <c r="E29" s="18"/>
      <c r="F29" s="18"/>
      <c r="G29" s="18"/>
    </row>
    <row r="30" spans="1:10" ht="28.8" hidden="1" x14ac:dyDescent="0.35">
      <c r="A30" s="34" t="s">
        <v>16</v>
      </c>
      <c r="B30" s="35" t="s">
        <v>17</v>
      </c>
      <c r="C30" s="35" t="s">
        <v>18</v>
      </c>
      <c r="D30" s="18"/>
      <c r="E30" s="18"/>
      <c r="F30" s="18"/>
      <c r="G30" s="18"/>
      <c r="I30" s="36" t="s">
        <v>19</v>
      </c>
    </row>
    <row r="31" spans="1:10" ht="15.6" hidden="1" x14ac:dyDescent="0.3">
      <c r="A31" s="37" t="s">
        <v>20</v>
      </c>
      <c r="B31" s="38"/>
      <c r="C31" s="38"/>
      <c r="D31" s="18"/>
      <c r="E31" s="18"/>
      <c r="F31" s="18"/>
      <c r="G31" s="18"/>
      <c r="I31" s="39" t="s">
        <v>21</v>
      </c>
    </row>
    <row r="32" spans="1:10" hidden="1" x14ac:dyDescent="0.3">
      <c r="A32" s="37" t="s">
        <v>22</v>
      </c>
      <c r="B32" s="38"/>
      <c r="C32" s="38"/>
      <c r="D32" s="18"/>
      <c r="E32" s="18"/>
      <c r="F32" s="18"/>
      <c r="G32" s="18"/>
    </row>
    <row r="33" spans="1:9" hidden="1" x14ac:dyDescent="0.3">
      <c r="A33" s="37" t="s">
        <v>23</v>
      </c>
      <c r="B33" s="38"/>
      <c r="C33" s="38"/>
      <c r="D33" s="18"/>
      <c r="E33" s="18"/>
      <c r="F33" s="18"/>
      <c r="G33" s="18"/>
    </row>
    <row r="34" spans="1:9" ht="15" hidden="1" thickBot="1" x14ac:dyDescent="0.35">
      <c r="A34" s="40"/>
      <c r="B34" s="41"/>
      <c r="C34" s="41"/>
      <c r="D34" s="18"/>
      <c r="E34" s="18"/>
      <c r="F34" s="18"/>
      <c r="G34" s="18"/>
    </row>
    <row r="35" spans="1:9" ht="15" hidden="1" thickBot="1" x14ac:dyDescent="0.35">
      <c r="A35" s="42" t="s">
        <v>24</v>
      </c>
      <c r="B35" s="43">
        <f>SUM(B31:B34)</f>
        <v>0</v>
      </c>
      <c r="C35" s="43">
        <f>SUM(C31:C34)</f>
        <v>0</v>
      </c>
      <c r="D35" s="18"/>
      <c r="E35" s="18"/>
      <c r="F35" s="18"/>
      <c r="G35" s="18"/>
    </row>
    <row r="36" spans="1:9" hidden="1" x14ac:dyDescent="0.3">
      <c r="A36" s="18"/>
      <c r="B36" s="18"/>
      <c r="C36" s="18"/>
      <c r="D36" s="18"/>
      <c r="E36" s="18"/>
      <c r="F36" s="18"/>
      <c r="G36" s="18"/>
    </row>
    <row r="37" spans="1:9" ht="15" hidden="1" thickBot="1" x14ac:dyDescent="0.35">
      <c r="A37" s="29" t="s">
        <v>15</v>
      </c>
      <c r="B37" s="32">
        <f>C35-B35</f>
        <v>0</v>
      </c>
      <c r="C37" s="18"/>
      <c r="D37" s="18"/>
      <c r="E37" s="18"/>
      <c r="F37" s="18"/>
      <c r="G37" s="18"/>
      <c r="I37" s="44" t="s">
        <v>25</v>
      </c>
    </row>
    <row r="38" spans="1:9" hidden="1" x14ac:dyDescent="0.3">
      <c r="A38" s="18"/>
      <c r="B38" s="18"/>
      <c r="C38" s="18"/>
      <c r="D38" s="18"/>
      <c r="E38" s="18"/>
      <c r="F38" s="18"/>
      <c r="G38" s="18"/>
    </row>
    <row r="39" spans="1:9" hidden="1" x14ac:dyDescent="0.3">
      <c r="A39" s="17"/>
      <c r="B39" s="18"/>
      <c r="C39" s="18"/>
      <c r="D39" s="18"/>
      <c r="E39" s="18"/>
      <c r="F39" s="18"/>
      <c r="G39" s="18"/>
    </row>
    <row r="40" spans="1:9" hidden="1" x14ac:dyDescent="0.3">
      <c r="A40" s="45" t="s">
        <v>26</v>
      </c>
      <c r="B40" s="18"/>
      <c r="C40" s="18"/>
      <c r="D40" s="18"/>
      <c r="E40" s="18"/>
      <c r="F40" s="18"/>
      <c r="G40" s="18"/>
    </row>
    <row r="41" spans="1:9" hidden="1" x14ac:dyDescent="0.3">
      <c r="A41" s="17"/>
      <c r="B41" s="18"/>
      <c r="C41" s="18"/>
      <c r="D41" s="18"/>
      <c r="E41" s="18"/>
      <c r="F41" s="18"/>
      <c r="G41" s="18"/>
    </row>
    <row r="42" spans="1:9" hidden="1" x14ac:dyDescent="0.3">
      <c r="A42" s="46" t="s">
        <v>27</v>
      </c>
      <c r="B42" s="47"/>
      <c r="C42" s="48" t="s">
        <v>8</v>
      </c>
      <c r="D42" s="49"/>
      <c r="E42" s="50"/>
      <c r="F42" s="51"/>
      <c r="G42" s="18"/>
    </row>
    <row r="43" spans="1:9" hidden="1" x14ac:dyDescent="0.3">
      <c r="A43" s="70"/>
      <c r="B43" s="76"/>
      <c r="C43" s="85"/>
      <c r="D43" s="71"/>
      <c r="E43" s="74"/>
      <c r="F43" s="51"/>
      <c r="G43" s="18"/>
    </row>
    <row r="44" spans="1:9" hidden="1" x14ac:dyDescent="0.3">
      <c r="A44" s="77"/>
      <c r="B44" s="78"/>
      <c r="C44" s="86"/>
      <c r="D44" s="87"/>
      <c r="E44" s="88"/>
      <c r="F44" s="51"/>
      <c r="G44" s="18"/>
    </row>
    <row r="45" spans="1:9" hidden="1" x14ac:dyDescent="0.3">
      <c r="A45" s="52" t="s">
        <v>28</v>
      </c>
      <c r="B45" s="53"/>
      <c r="C45" s="54" t="s">
        <v>28</v>
      </c>
      <c r="D45" s="55"/>
      <c r="E45" s="56"/>
      <c r="F45" s="18"/>
      <c r="G45" s="18"/>
    </row>
    <row r="46" spans="1:9" hidden="1" x14ac:dyDescent="0.3">
      <c r="A46" s="70"/>
      <c r="B46" s="76"/>
      <c r="C46" s="79"/>
      <c r="D46" s="80"/>
      <c r="E46" s="81"/>
      <c r="F46" s="18"/>
      <c r="G46" s="18"/>
    </row>
    <row r="47" spans="1:9" hidden="1" x14ac:dyDescent="0.3">
      <c r="A47" s="77"/>
      <c r="B47" s="78"/>
      <c r="C47" s="82"/>
      <c r="D47" s="83"/>
      <c r="E47" s="84"/>
      <c r="F47" s="18"/>
      <c r="G47" s="18"/>
    </row>
    <row r="48" spans="1:9" hidden="1" x14ac:dyDescent="0.3">
      <c r="A48" s="57" t="s">
        <v>29</v>
      </c>
      <c r="B48" s="55"/>
      <c r="C48" s="55"/>
      <c r="D48" s="55"/>
      <c r="E48" s="56"/>
      <c r="F48" s="18"/>
      <c r="G48" s="18"/>
    </row>
    <row r="49" spans="1:7" hidden="1" x14ac:dyDescent="0.3">
      <c r="A49" s="70"/>
      <c r="B49" s="71"/>
      <c r="C49" s="71"/>
      <c r="D49" s="71"/>
      <c r="E49" s="74"/>
      <c r="F49" s="18"/>
      <c r="G49" s="18"/>
    </row>
    <row r="50" spans="1:7" hidden="1" x14ac:dyDescent="0.3">
      <c r="A50" s="70"/>
      <c r="B50" s="71"/>
      <c r="C50" s="71"/>
      <c r="D50" s="71"/>
      <c r="E50" s="74"/>
      <c r="F50" s="18"/>
      <c r="G50" s="18"/>
    </row>
    <row r="51" spans="1:7" hidden="1" x14ac:dyDescent="0.3">
      <c r="A51" s="70"/>
      <c r="B51" s="71"/>
      <c r="C51" s="71"/>
      <c r="D51" s="71"/>
      <c r="E51" s="74"/>
      <c r="F51" s="18"/>
      <c r="G51" s="18"/>
    </row>
    <row r="52" spans="1:7" hidden="1" x14ac:dyDescent="0.3">
      <c r="A52" s="70"/>
      <c r="B52" s="71"/>
      <c r="C52" s="71"/>
      <c r="D52" s="71"/>
      <c r="E52" s="74"/>
      <c r="F52" s="18"/>
      <c r="G52" s="18"/>
    </row>
    <row r="53" spans="1:7" hidden="1" x14ac:dyDescent="0.3">
      <c r="A53" s="70"/>
      <c r="B53" s="71"/>
      <c r="C53" s="71"/>
      <c r="D53" s="71"/>
      <c r="E53" s="74"/>
      <c r="F53" s="18"/>
      <c r="G53" s="18"/>
    </row>
    <row r="54" spans="1:7" ht="15" hidden="1" thickBot="1" x14ac:dyDescent="0.35">
      <c r="A54" s="72"/>
      <c r="B54" s="73"/>
      <c r="C54" s="73"/>
      <c r="D54" s="73"/>
      <c r="E54" s="75"/>
      <c r="F54" s="18"/>
      <c r="G54" s="18"/>
    </row>
    <row r="55" spans="1:7" hidden="1" x14ac:dyDescent="0.3"/>
    <row r="56" spans="1:7" hidden="1" x14ac:dyDescent="0.3"/>
  </sheetData>
  <mergeCells count="15">
    <mergeCell ref="A43:B44"/>
    <mergeCell ref="C43:E44"/>
    <mergeCell ref="B3:E3"/>
    <mergeCell ref="B4:D4"/>
    <mergeCell ref="B5:D5"/>
    <mergeCell ref="B6:D6"/>
    <mergeCell ref="B7:D7"/>
    <mergeCell ref="A53:B54"/>
    <mergeCell ref="C53:E54"/>
    <mergeCell ref="A46:B47"/>
    <mergeCell ref="C46:E47"/>
    <mergeCell ref="A49:B50"/>
    <mergeCell ref="C49:E50"/>
    <mergeCell ref="A51:B52"/>
    <mergeCell ref="C51:E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Torunn Folden</dc:creator>
  <cp:lastModifiedBy>Gunn Eva Knustad-Harr</cp:lastModifiedBy>
  <dcterms:created xsi:type="dcterms:W3CDTF">2025-01-13T17:37:13Z</dcterms:created>
  <dcterms:modified xsi:type="dcterms:W3CDTF">2025-02-19T10:26:55Z</dcterms:modified>
</cp:coreProperties>
</file>