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0d16b23ac0adcc63/Desktop/glåmrik postpensjonistene/"/>
    </mc:Choice>
  </mc:AlternateContent>
  <xr:revisionPtr revIDLastSave="0" documentId="8_{1D402A23-DBA4-49B6-8AFD-8806A5289411}" xr6:coauthVersionLast="47" xr6:coauthVersionMax="47" xr10:uidLastSave="{00000000-0000-0000-0000-000000000000}"/>
  <bookViews>
    <workbookView xWindow="-108" yWindow="-108" windowWidth="23256" windowHeight="12456" activeTab="2" xr2:uid="{00000000-000D-0000-FFFF-FFFF00000000}"/>
  </bookViews>
  <sheets>
    <sheet name="Inntekter" sheetId="1" r:id="rId1"/>
    <sheet name="Kostnader" sheetId="2" r:id="rId2"/>
    <sheet name="ÅRSREGNSKAP" sheetId="3" r:id="rId3"/>
    <sheet name="Budsjett for neste år" sheetId="6" r:id="rId4"/>
    <sheet name="Kontoplan" sheetId="5" r:id="rId5"/>
    <sheet name="Veiledning" sheetId="4" r:id="rId6"/>
  </sheets>
  <definedNames>
    <definedName name="_xlnm._FilterDatabase" localSheetId="0" hidden="1">Inntekter!$A$12:$O$12</definedName>
    <definedName name="_xlnm._FilterDatabase" localSheetId="1" hidden="1">Kostnader!$A$12:$O$15</definedName>
    <definedName name="_xlnm._FilterDatabase" localSheetId="2" hidden="1">ÅRSREGNSKAP!$A$11:$G$14</definedName>
    <definedName name="_xlnm.Print_Area" localSheetId="3">'Budsjett for neste år'!$A$1:$G$27</definedName>
    <definedName name="_xlnm.Print_Area" localSheetId="2">ÅRSREGNSKAP!$A$1:$G$53</definedName>
    <definedName name="_xlnm.Print_Titles" localSheetId="0">Inntekter!$11:$12</definedName>
    <definedName name="_xlnm.Print_Titles" localSheetId="1">Kostnader!$11:$12</definedName>
    <definedName name="_xlnm.Print_Titles" localSheetId="2">ÅRSREGNSKAP!$9:$11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3" l="1"/>
  <c r="B1" i="3" l="1"/>
  <c r="C11" i="3"/>
  <c r="B1" i="6"/>
  <c r="C35" i="6"/>
  <c r="B37" i="6" s="1"/>
  <c r="B35" i="6"/>
  <c r="E23" i="6"/>
  <c r="A23" i="6"/>
  <c r="E22" i="6"/>
  <c r="A22" i="6"/>
  <c r="E21" i="6"/>
  <c r="A21" i="6"/>
  <c r="E20" i="6"/>
  <c r="A20" i="6"/>
  <c r="E19" i="6"/>
  <c r="A19" i="6"/>
  <c r="E18" i="6"/>
  <c r="A18" i="6"/>
  <c r="E17" i="6"/>
  <c r="A17" i="6"/>
  <c r="E16" i="6"/>
  <c r="A16" i="6"/>
  <c r="E15" i="6"/>
  <c r="A15" i="6"/>
  <c r="E14" i="6"/>
  <c r="A14" i="6"/>
  <c r="E13" i="6"/>
  <c r="A13" i="6"/>
  <c r="E12" i="6"/>
  <c r="C24" i="6"/>
  <c r="A12" i="6"/>
  <c r="G24" i="6"/>
  <c r="E11" i="6"/>
  <c r="A11" i="6"/>
  <c r="E10" i="6"/>
  <c r="A10" i="6"/>
  <c r="B7" i="6"/>
  <c r="B6" i="6"/>
  <c r="B5" i="6"/>
  <c r="B4" i="6"/>
  <c r="B3" i="6"/>
  <c r="G23" i="3"/>
  <c r="G22" i="3"/>
  <c r="G21" i="3"/>
  <c r="G20" i="3"/>
  <c r="G19" i="3"/>
  <c r="G18" i="3"/>
  <c r="G17" i="3"/>
  <c r="G16" i="3"/>
  <c r="G15" i="3"/>
  <c r="G14" i="3"/>
  <c r="G13" i="3"/>
  <c r="G12" i="3"/>
  <c r="G11" i="3"/>
  <c r="C23" i="3"/>
  <c r="C22" i="3"/>
  <c r="C21" i="3"/>
  <c r="C20" i="3"/>
  <c r="C19" i="3"/>
  <c r="C18" i="3"/>
  <c r="C17" i="3"/>
  <c r="C16" i="3"/>
  <c r="C15" i="3"/>
  <c r="C14" i="3"/>
  <c r="C13" i="3"/>
  <c r="C12" i="3"/>
  <c r="E11" i="1"/>
  <c r="B12" i="3" s="1"/>
  <c r="B12" i="6" s="1"/>
  <c r="F11" i="1"/>
  <c r="B13" i="3" s="1"/>
  <c r="B13" i="6" s="1"/>
  <c r="G11" i="1"/>
  <c r="B14" i="3" s="1"/>
  <c r="B14" i="6" s="1"/>
  <c r="H11" i="1"/>
  <c r="B15" i="3" s="1"/>
  <c r="B15" i="6" s="1"/>
  <c r="I11" i="1"/>
  <c r="B16" i="3" s="1"/>
  <c r="B16" i="6" s="1"/>
  <c r="J11" i="1"/>
  <c r="B17" i="3" s="1"/>
  <c r="B17" i="6" s="1"/>
  <c r="K11" i="1"/>
  <c r="B18" i="3" s="1"/>
  <c r="B18" i="6" s="1"/>
  <c r="L11" i="1"/>
  <c r="B19" i="3" s="1"/>
  <c r="B19" i="6" s="1"/>
  <c r="M11" i="1"/>
  <c r="B20" i="3" s="1"/>
  <c r="B20" i="6" s="1"/>
  <c r="N11" i="1"/>
  <c r="B21" i="3" s="1"/>
  <c r="B21" i="6" s="1"/>
  <c r="O11" i="1"/>
  <c r="B22" i="3" s="1"/>
  <c r="B22" i="6" s="1"/>
  <c r="P11" i="1"/>
  <c r="B23" i="3" s="1"/>
  <c r="B23" i="6" s="1"/>
  <c r="D11" i="1"/>
  <c r="B11" i="3" s="1"/>
  <c r="B11" i="6" s="1"/>
  <c r="E11" i="2"/>
  <c r="F12" i="3" s="1"/>
  <c r="F12" i="6" s="1"/>
  <c r="F11" i="2"/>
  <c r="F13" i="3" s="1"/>
  <c r="F13" i="6" s="1"/>
  <c r="G11" i="2"/>
  <c r="F14" i="3" s="1"/>
  <c r="F14" i="6" s="1"/>
  <c r="H11" i="2"/>
  <c r="F15" i="3" s="1"/>
  <c r="F15" i="6" s="1"/>
  <c r="I11" i="2"/>
  <c r="F16" i="3" s="1"/>
  <c r="F16" i="6" s="1"/>
  <c r="J11" i="2"/>
  <c r="F17" i="3" s="1"/>
  <c r="F17" i="6" s="1"/>
  <c r="K11" i="2"/>
  <c r="F18" i="3" s="1"/>
  <c r="L11" i="2"/>
  <c r="F19" i="3" s="1"/>
  <c r="F19" i="6" s="1"/>
  <c r="M11" i="2"/>
  <c r="F20" i="3" s="1"/>
  <c r="F20" i="6" s="1"/>
  <c r="N11" i="2"/>
  <c r="F21" i="3" s="1"/>
  <c r="F21" i="6" s="1"/>
  <c r="O11" i="2"/>
  <c r="F22" i="3" s="1"/>
  <c r="P11" i="2"/>
  <c r="F23" i="3" s="1"/>
  <c r="F23" i="6" s="1"/>
  <c r="D11" i="2"/>
  <c r="F11" i="3" s="1"/>
  <c r="F11" i="6" s="1"/>
  <c r="B4" i="3"/>
  <c r="B5" i="3"/>
  <c r="B6" i="3"/>
  <c r="B7" i="3"/>
  <c r="B2" i="3"/>
  <c r="B3" i="3"/>
  <c r="D3" i="2"/>
  <c r="D2" i="2"/>
  <c r="D4" i="2"/>
  <c r="D5" i="2"/>
  <c r="D6" i="2"/>
  <c r="D7" i="2"/>
  <c r="C33" i="3"/>
  <c r="E21" i="3"/>
  <c r="E23" i="3"/>
  <c r="E22" i="3"/>
  <c r="E20" i="3"/>
  <c r="E19" i="3"/>
  <c r="E18" i="3"/>
  <c r="E17" i="3"/>
  <c r="E16" i="3"/>
  <c r="E15" i="3"/>
  <c r="E14" i="3"/>
  <c r="E13" i="3"/>
  <c r="E12" i="3"/>
  <c r="E11" i="3"/>
  <c r="E10" i="3"/>
  <c r="A10" i="3"/>
  <c r="A23" i="3"/>
  <c r="A22" i="3"/>
  <c r="A21" i="3"/>
  <c r="A20" i="3"/>
  <c r="A19" i="3"/>
  <c r="A18" i="3"/>
  <c r="A17" i="3"/>
  <c r="A16" i="3"/>
  <c r="A15" i="3"/>
  <c r="A14" i="3"/>
  <c r="A13" i="3"/>
  <c r="A11" i="3"/>
  <c r="A12" i="3"/>
  <c r="F18" i="6" l="1"/>
  <c r="F22" i="6"/>
  <c r="B26" i="6"/>
  <c r="B24" i="6"/>
  <c r="C24" i="3"/>
  <c r="G24" i="3"/>
  <c r="B35" i="3"/>
  <c r="F24" i="3"/>
  <c r="B24" i="3"/>
  <c r="F24" i="6" l="1"/>
  <c r="B26" i="3"/>
</calcChain>
</file>

<file path=xl/sharedStrings.xml><?xml version="1.0" encoding="utf-8"?>
<sst xmlns="http://schemas.openxmlformats.org/spreadsheetml/2006/main" count="395" uniqueCount="300">
  <si>
    <t>Loddsalg</t>
  </si>
  <si>
    <t>Gaver</t>
  </si>
  <si>
    <t>SUM per post</t>
  </si>
  <si>
    <t>Forening:</t>
  </si>
  <si>
    <t>eller inntekter legges inn på en kostnadskonto)</t>
  </si>
  <si>
    <t>DRIFTSINNTEKTER</t>
  </si>
  <si>
    <t xml:space="preserve">(med mindre kostnader legges inn på en inntekstkonto, </t>
  </si>
  <si>
    <t>DRIFTSKOSTNADER</t>
  </si>
  <si>
    <t>SUM DRIFTSINNTEKTER</t>
  </si>
  <si>
    <t>SUM DRIFTSUTGIFTER</t>
  </si>
  <si>
    <t>ÅRSRESULTAT</t>
  </si>
  <si>
    <t>Brukskonto</t>
  </si>
  <si>
    <t>Høyrentekonto</t>
  </si>
  <si>
    <t>Kasse</t>
  </si>
  <si>
    <t>SUM</t>
  </si>
  <si>
    <t xml:space="preserve">BALANSE </t>
  </si>
  <si>
    <t>Tekst</t>
  </si>
  <si>
    <t>Dato og underskrifter:</t>
  </si>
  <si>
    <t>Veiledning</t>
  </si>
  <si>
    <t>Fyll ut opplysningene på toppen av arket (år, forening osv)</t>
  </si>
  <si>
    <t>Disse opplysningene overføres automatisk til de andre arkene.</t>
  </si>
  <si>
    <r>
      <t>L</t>
    </r>
    <r>
      <rPr>
        <sz val="11"/>
        <rFont val="Calibri"/>
        <family val="2"/>
      </rPr>
      <t xml:space="preserve">egg inn </t>
    </r>
    <r>
      <rPr>
        <u/>
        <sz val="11"/>
        <rFont val="Calibri"/>
        <family val="2"/>
      </rPr>
      <t>INNTEKSPOSTENE</t>
    </r>
    <r>
      <rPr>
        <sz val="11"/>
        <rFont val="Calibri"/>
        <family val="2"/>
      </rPr>
      <t xml:space="preserve"> nedenfor hverandre etter dato på denne siden.</t>
    </r>
  </si>
  <si>
    <t>Arket "Kostnader"</t>
  </si>
  <si>
    <t>Ikke nødvendig å fylle ut opplysningene på toppen, de hentes automatisk når du har fylt ut toppen av arket "Inntekter"</t>
  </si>
  <si>
    <t>Arket "Regnskap"</t>
  </si>
  <si>
    <t>Arket "Inntekter"</t>
  </si>
  <si>
    <t>Regnskapet kommer automatisk frem på DENNE SIDEN når du fyller ut sidene med "Inntekter" og "Kostnader".</t>
  </si>
  <si>
    <t xml:space="preserve"> og se at den stemmer med årsresultatet</t>
  </si>
  <si>
    <r>
      <t>L</t>
    </r>
    <r>
      <rPr>
        <sz val="11"/>
        <rFont val="Calibri"/>
        <family val="2"/>
      </rPr>
      <t xml:space="preserve">egg inn </t>
    </r>
    <r>
      <rPr>
        <u/>
        <sz val="11"/>
        <rFont val="Calibri"/>
        <family val="2"/>
      </rPr>
      <t>KOSTNADENE (utgiftene)</t>
    </r>
    <r>
      <rPr>
        <sz val="11"/>
        <rFont val="Calibri"/>
        <family val="2"/>
      </rPr>
      <t xml:space="preserve"> nedenfor hverandre etter dato på denne siden.</t>
    </r>
  </si>
  <si>
    <t>Det er mulig å endre overskriften på kollonene. Teksten endres automatis i arket "Regnskap"</t>
  </si>
  <si>
    <t>Skal stemme med "årsresultatet" litt lenger opp.</t>
  </si>
  <si>
    <t>Bilags-nummer</t>
  </si>
  <si>
    <t>Fyll ut bilagsnummer, dato og evt tekst i tillegg til beløpet. Beløpene settes inn i den kollonnen inntekten hører hjemme.</t>
  </si>
  <si>
    <t>Det er mulig å endre navn på kollonnene. Sett gjerne inn navn/overskrift på ledige kollonner (kollonne M-O).</t>
  </si>
  <si>
    <t>Det er bare inntekter som skal føres i dette arket (fra linje 13 og nedover).</t>
  </si>
  <si>
    <t>Fyll ut opplysninger om år, forening, kasserer, leder, evt organisasjonsnummer og bankkonto i dette arket.</t>
  </si>
  <si>
    <t>Opplysninger om år, forening, kasserer, leder, evt organisasjonsnummer og bankkonto fylles ut i arket "Inntekter"</t>
  </si>
  <si>
    <t>Det er bare kostnader som skal føres i dette arket (fra linje 13 og nedover).</t>
  </si>
  <si>
    <t>Det er mulig å endre navn på kollonnene. Sett gjerne inn navn/overskrift på ledige kollonner (kollonne N og O).</t>
  </si>
  <si>
    <t>Opplysningene overføres automatisk til dette arket og arket Regnskap. Se også forklaringer i arket "Veiledning".</t>
  </si>
  <si>
    <t>Opplysningene overføres automatisk til de øvrige arkene. Se også forklaringer i arket "Veiledning".</t>
  </si>
  <si>
    <t>Tall du har fyllt inn i øvrige ark overføres til dette regnskapsarket</t>
  </si>
  <si>
    <t>Se også arket "Veiledning"</t>
  </si>
  <si>
    <t>I dette arket er det bare BALANSEN som skal fylles ut.</t>
  </si>
  <si>
    <t>Kasserer:</t>
  </si>
  <si>
    <t>Leder:</t>
  </si>
  <si>
    <t>Organisasjonsnummer</t>
  </si>
  <si>
    <t>Bankkontonummer:</t>
  </si>
  <si>
    <t>År:</t>
  </si>
  <si>
    <t>Fyll ut bilagsnummer, dato og evt tekst i tillegg til beløpet. Beløpene settes inn i den kollonnen kostnaden hører hjemme.</t>
  </si>
  <si>
    <t xml:space="preserve">revisor som trenger å se de andre arkene. </t>
  </si>
  <si>
    <t>Det er arket "Regnskap" som legges frem for årsmøtet. De andre arkene er underlagsmaterialet, og det er vanligvis bare</t>
  </si>
  <si>
    <t>Det er bare arket "Regnskap" som sendes inn sammen med søknaden om momskompensasjon.</t>
  </si>
  <si>
    <t>I forbindelse med årsmøte og søknad om momskompensasjon:</t>
  </si>
  <si>
    <t>Budsjettallene kommer automatisk frem på arket som heter "REGNSKAP" når det over er satt inn.</t>
  </si>
  <si>
    <t>Inntektene kommer automatisk frem på arket som heter "REGNSKAP"</t>
  </si>
  <si>
    <t>Kostnadene kommer automatisk frem på arket som heter "REGNSKAP"</t>
  </si>
  <si>
    <t>Fyll ut balanse ved inngang og utgangen av året og se at den stemmer med årsresultatet.</t>
  </si>
  <si>
    <t>Budsjett</t>
  </si>
  <si>
    <t>Regnskap</t>
  </si>
  <si>
    <t>Budsjettet for kostnadene legges inn i linje 10.</t>
  </si>
  <si>
    <t>Budsjettet for inntektene legges inn i linje 10.</t>
  </si>
  <si>
    <t>Kostnadsbudsjettet kan legges inn her</t>
  </si>
  <si>
    <t>Inntektsbudsjettet  kan legges inn her</t>
  </si>
  <si>
    <t>Inntektene legges inn i arket "Inntekter". Tallene legges inn i linje 10, dvs linjen over sum for hver inntektspost.</t>
  </si>
  <si>
    <t>Kostnadene legges inn i arket "Kostnader". Tallene legges inn i linje 10, dvs linjen over sum for hver utgiftspost.</t>
  </si>
  <si>
    <t>Fyll ut balanse ved inngang og utgangen av året/perioden</t>
  </si>
  <si>
    <t>POSTENS PENSJONISTFORBUND</t>
  </si>
  <si>
    <t>Kontoplan - avdelingene</t>
  </si>
  <si>
    <t>INNTEKTER</t>
  </si>
  <si>
    <t>Medlemsstøtte fra Postens Pensjonistforbund</t>
  </si>
  <si>
    <t>Ikke alle avdelingene får støtte fra kretsen.</t>
  </si>
  <si>
    <t>Inngangspenger</t>
  </si>
  <si>
    <t>Egenandel julebord / egenandel medlemsmøter med mer.</t>
  </si>
  <si>
    <t xml:space="preserve">Innbetaling for turer </t>
  </si>
  <si>
    <t>Dette er medlemmenes andel til dekning av avdelingenes turer. Sum på konto Egenandel turer trekkes fra i søknaden om momskompensasjon som Postens Pensjonistforbund sender Lotteritilsynet hvert år. Egenandel for turer må av den grunn ikke blandes sammen med andre egenandeler, for eksempel egenandel julebord og egenadel medlemsmøter mv. Disse behandles forskjellig ved søknad om momsrefusjon.</t>
  </si>
  <si>
    <t>Grasrotandel Norsk Tipping AS</t>
  </si>
  <si>
    <t>Vervepremie fra Postens Pensjonistforbund</t>
  </si>
  <si>
    <t>Besluttes av LST - godtgjørelse for de medlemmene avdelingen verver selv</t>
  </si>
  <si>
    <t>SUM INNTEKTER</t>
  </si>
  <si>
    <t>KOSTNADER</t>
  </si>
  <si>
    <t>Leie lokaler</t>
  </si>
  <si>
    <t>Styrehonorar</t>
  </si>
  <si>
    <t>Styremøter</t>
  </si>
  <si>
    <t>Dette skal omfatte utgifter knyttet til virksomheten i styret. Dette kan være: servering, lokalleie, reiseutgifter til styremøte.
Eventuelle utgifter til papir, kopiering etc føres som driftsutgifter med mer.</t>
  </si>
  <si>
    <t>Medlemsblad</t>
  </si>
  <si>
    <t>Medlemsturer</t>
  </si>
  <si>
    <t>Driftsutgifter</t>
  </si>
  <si>
    <t>Medlemsmøter /årsmøter</t>
  </si>
  <si>
    <t>Utgiftene til medlemsmøtene/årsmøter skal føres på egen utgiftskonto og skal normalt omfatte utgifter til, leie av lokale der det er aktuelt, servering, honorar til foredragsholdere eller underholdning generelt.</t>
  </si>
  <si>
    <t>Porto - Gebyr</t>
  </si>
  <si>
    <t>Gaver som avdelingen  gir til jubilanter eller medlemmer for spesiell innsats eller til forelesere som ikke ønsker honorar.</t>
  </si>
  <si>
    <t xml:space="preserve">Diverse  </t>
  </si>
  <si>
    <t>SUM KOSTNADER</t>
  </si>
  <si>
    <t>Finansinntekt og –kostnad.</t>
  </si>
  <si>
    <t>Renteinntekt</t>
  </si>
  <si>
    <t>Renteinntekter fra beholdninger på bankkonto skal føres som inntekt på konto for renter. Beløpet skal inngå i beholdningen på bankkonto pr 31. desember.</t>
  </si>
  <si>
    <t>Rentekostnad</t>
  </si>
  <si>
    <t>Kassebeholdning</t>
  </si>
  <si>
    <t>Bank Drift</t>
  </si>
  <si>
    <t>Andre banker</t>
  </si>
  <si>
    <t>3710 Loddsalg</t>
  </si>
  <si>
    <t>3900 Egenandel turer</t>
  </si>
  <si>
    <t>3940 Vervepremie fra PPF</t>
  </si>
  <si>
    <t>6330 Leie lokaler</t>
  </si>
  <si>
    <t>6720 Styrehonorar</t>
  </si>
  <si>
    <t>6780 Styremøter</t>
  </si>
  <si>
    <t>6910 Driftsutgifter</t>
  </si>
  <si>
    <t>6940 Porto/gebyr</t>
  </si>
  <si>
    <t>7440 Gaver</t>
  </si>
  <si>
    <t>7790 Diverse kostnader</t>
  </si>
  <si>
    <t>8140 Bank-gebyrer</t>
  </si>
  <si>
    <t>3990 Andre inntekter</t>
  </si>
  <si>
    <t>Alle beløp legges inn med positive fortegn</t>
  </si>
  <si>
    <t>Økonomiansvarlig:</t>
  </si>
  <si>
    <r>
      <t xml:space="preserve">Dato - </t>
    </r>
    <r>
      <rPr>
        <sz val="11"/>
        <color theme="1"/>
        <rFont val="Calibri"/>
        <family val="2"/>
        <scheme val="minor"/>
      </rPr>
      <t>f.eks 02.11.21</t>
    </r>
  </si>
  <si>
    <r>
      <t>Dato -</t>
    </r>
    <r>
      <rPr>
        <sz val="11"/>
        <color theme="1"/>
        <rFont val="Calibri"/>
        <family val="2"/>
        <scheme val="minor"/>
      </rPr>
      <t xml:space="preserve"> f.eks 03.10.21</t>
    </r>
  </si>
  <si>
    <t>6930 Medlems-/årsmøter</t>
  </si>
  <si>
    <t>Revisor:</t>
  </si>
  <si>
    <t>Øvrige styremedlemmer:</t>
  </si>
  <si>
    <t>Kantlinjer i arkene Inntekter og Kostnader</t>
  </si>
  <si>
    <r>
      <t xml:space="preserve">Arkene Inntekter og Kostnader er som standard satt opp </t>
    </r>
    <r>
      <rPr>
        <b/>
        <sz val="11"/>
        <color theme="1"/>
        <rFont val="Calibri"/>
        <family val="2"/>
        <scheme val="minor"/>
      </rPr>
      <t>uten</t>
    </r>
    <r>
      <rPr>
        <sz val="11"/>
        <color theme="1"/>
        <rFont val="Calibri"/>
        <family val="2"/>
        <scheme val="minor"/>
      </rPr>
      <t xml:space="preserve"> kantlinjer. Dersom du tar utskrift, vil du ikke se synlige kantlinjer. Årsaken til dette er at disse arkene har en kapasitet på ca. 1000 linjer/bilag hver. Hvis vi hadde satt inn kantlinjer på alle disse, ville </t>
    </r>
    <r>
      <rPr>
        <b/>
        <sz val="11"/>
        <color theme="1"/>
        <rFont val="Calibri"/>
        <family val="2"/>
        <scheme val="minor"/>
      </rPr>
      <t xml:space="preserve">alle </t>
    </r>
    <r>
      <rPr>
        <sz val="11"/>
        <color theme="1"/>
        <rFont val="Calibri"/>
        <family val="2"/>
        <scheme val="minor"/>
      </rPr>
      <t xml:space="preserve">linjer blir skrevet ut - også de som var uten tekst/tall. Hvis du synes at du </t>
    </r>
    <r>
      <rPr>
        <b/>
        <sz val="11"/>
        <color theme="1"/>
        <rFont val="Calibri"/>
        <family val="2"/>
        <scheme val="minor"/>
      </rPr>
      <t xml:space="preserve">MÅ </t>
    </r>
    <r>
      <rPr>
        <sz val="11"/>
        <color theme="1"/>
        <rFont val="Calibri"/>
        <family val="2"/>
        <scheme val="minor"/>
      </rPr>
      <t xml:space="preserve">ha kantlinjer på utskriften, </t>
    </r>
    <r>
      <rPr>
        <b/>
        <sz val="11"/>
        <color theme="1"/>
        <rFont val="Calibri"/>
        <family val="2"/>
        <scheme val="minor"/>
      </rPr>
      <t>KAN</t>
    </r>
    <r>
      <rPr>
        <sz val="11"/>
        <color theme="1"/>
        <rFont val="Calibri"/>
        <family val="2"/>
        <scheme val="minor"/>
      </rPr>
      <t xml:space="preserve"> dette lett ordnes. Regnearkene har en rekke at cellene innebygget en rekke formler som ikke må endres. Derfor er arkene låst (beskyttet) for endring. Du </t>
    </r>
    <r>
      <rPr>
        <b/>
        <sz val="11"/>
        <color theme="1"/>
        <rFont val="Calibri"/>
        <family val="2"/>
        <scheme val="minor"/>
      </rPr>
      <t>KAN</t>
    </r>
    <r>
      <rPr>
        <sz val="11"/>
        <color theme="1"/>
        <rFont val="Calibri"/>
        <family val="2"/>
        <scheme val="minor"/>
      </rPr>
      <t xml:space="preserve"> låse opp denne arkbeskyttelsen via hovedlinjen </t>
    </r>
    <r>
      <rPr>
        <i/>
        <sz val="11"/>
        <color theme="1"/>
        <rFont val="Calibri"/>
        <family val="2"/>
        <scheme val="minor"/>
      </rPr>
      <t>Se gjennom</t>
    </r>
    <r>
      <rPr>
        <sz val="11"/>
        <color theme="1"/>
        <rFont val="Calibri"/>
        <family val="2"/>
        <scheme val="minor"/>
      </rPr>
      <t xml:space="preserve"> og </t>
    </r>
    <r>
      <rPr>
        <i/>
        <sz val="11"/>
        <color theme="1"/>
        <rFont val="Calibri"/>
        <family val="2"/>
        <scheme val="minor"/>
      </rPr>
      <t>Opphev arkbeskyttelse</t>
    </r>
    <r>
      <rPr>
        <sz val="11"/>
        <color theme="1"/>
        <rFont val="Calibri"/>
        <family val="2"/>
        <scheme val="minor"/>
      </rPr>
      <t>. Deretter kan kantlinjer settes inn, men det er lurt å beskytte arket etterpå. Søk hjelp hos Brukerstøtte hvis du ikke får dette til.</t>
    </r>
  </si>
  <si>
    <t>Inngangen av perioden</t>
  </si>
  <si>
    <t>Utgangen perioden</t>
  </si>
  <si>
    <t>Kommentarer</t>
  </si>
  <si>
    <t>3930 MVA-kompensasjon</t>
  </si>
  <si>
    <t>BUDSJETT</t>
  </si>
  <si>
    <t>Regnskap forrige år</t>
  </si>
  <si>
    <t>Summen i celle B23 skal stemme med summen i B38</t>
  </si>
  <si>
    <t>Fyll ut balanse ved inngang til året og utgangen av året/måneden/perioden</t>
  </si>
  <si>
    <t>Kontingent</t>
  </si>
  <si>
    <t>Bestemmes av Landsstyret - med en kontingentfordeling til Pensjonistforbundet, Postens Pensjonistforbund sentralt og til avdelingene.</t>
  </si>
  <si>
    <t>Fordeling etter antall medlemmer ved årskiftet pr. 31.12.  Størrelsen på beløpet besluttes av Landsstyret.</t>
  </si>
  <si>
    <t>Støtte fra Fagforbundet Post og Finans</t>
  </si>
  <si>
    <t>MVA-kompensasjon fra Postens Pensjonisforbund</t>
  </si>
  <si>
    <t>Tildelt beløp av Lotteri- og stiftelsestilsynet via Postens Pensjonistforbund.</t>
  </si>
  <si>
    <t>Faste honorarer skal være vedtatt på avdelingens årsmøte. Eventuelt honorar for ekstra innsats skal være besluttet av avdelingens styre. Husk å følge med på Skatteetatens bestemmelser.</t>
  </si>
  <si>
    <t>Utgifter til trykking og utsending av medlemsblad.</t>
  </si>
  <si>
    <t>Her føres samtlige utgifter i forbindelse med turer som avdelingene arrangerer.</t>
  </si>
  <si>
    <t>Med driftsutgifter menes utgifter til daglig drift, herunder utgifter til dekning av driftsmidler til kontor, kopiering, telefon og internett med mer. Merk at det er styrets ansvar å sørge for å følge med på Skatteetatens bestemmelser og lovverk knyttet til refusjon av utgifter til elektronisk kommunikasjon for enkeltpersoner i lokalforeningen.</t>
  </si>
  <si>
    <t>3600 Medlemskontingent</t>
  </si>
  <si>
    <t>3611 Støtte fra fagforening</t>
  </si>
  <si>
    <t>3700 Egenandel/inngangspenger</t>
  </si>
  <si>
    <t>6820 Medlemsblad</t>
  </si>
  <si>
    <t>6900 Medlemsturer</t>
  </si>
  <si>
    <t>3610 Medlemstøtte fra PPF</t>
  </si>
  <si>
    <t>3910  Grasrotandel</t>
  </si>
  <si>
    <t>8040 Rente-nntekter</t>
  </si>
  <si>
    <t>Postpensjonistene i Romerike/Glåmdal</t>
  </si>
  <si>
    <t>998508797</t>
  </si>
  <si>
    <t xml:space="preserve"> 0530 02 77855</t>
  </si>
  <si>
    <t>Torunn Folden</t>
  </si>
  <si>
    <t>Ole Kleven</t>
  </si>
  <si>
    <t>1</t>
  </si>
  <si>
    <t>2</t>
  </si>
  <si>
    <t>3</t>
  </si>
  <si>
    <t>Gebyr DNB - des</t>
  </si>
  <si>
    <t>Reiseregning</t>
  </si>
  <si>
    <t>Medl.møte 6.12.23</t>
  </si>
  <si>
    <t>4</t>
  </si>
  <si>
    <t>Norsk Tipping</t>
  </si>
  <si>
    <t>5</t>
  </si>
  <si>
    <t>6</t>
  </si>
  <si>
    <t>7</t>
  </si>
  <si>
    <t>8</t>
  </si>
  <si>
    <t>9</t>
  </si>
  <si>
    <t>Gebyr</t>
  </si>
  <si>
    <t>Styremøte</t>
  </si>
  <si>
    <t>10</t>
  </si>
  <si>
    <t>Egenandel jub.fest</t>
  </si>
  <si>
    <t>11</t>
  </si>
  <si>
    <t>Egenandel årsmøte</t>
  </si>
  <si>
    <t>Gebyr DNB - febr.</t>
  </si>
  <si>
    <t>12</t>
  </si>
  <si>
    <t>13</t>
  </si>
  <si>
    <t>14</t>
  </si>
  <si>
    <t>15</t>
  </si>
  <si>
    <t>16</t>
  </si>
  <si>
    <t>Underholdn. Årsmøte</t>
  </si>
  <si>
    <t>Sanngrund - årsmøte</t>
  </si>
  <si>
    <t>Utstyr til jub. fest</t>
  </si>
  <si>
    <t>Årsmøte 6.4.24</t>
  </si>
  <si>
    <t>17</t>
  </si>
  <si>
    <t>Feil innbetaling</t>
  </si>
  <si>
    <t>18</t>
  </si>
  <si>
    <t>Feil inn/ut - se bil. 17</t>
  </si>
  <si>
    <t>19</t>
  </si>
  <si>
    <t>20</t>
  </si>
  <si>
    <t>21</t>
  </si>
  <si>
    <t>22</t>
  </si>
  <si>
    <t>23</t>
  </si>
  <si>
    <t>24</t>
  </si>
  <si>
    <t>Gebyr DNB</t>
  </si>
  <si>
    <t>Musikk jub. Fest</t>
  </si>
  <si>
    <t>Ref. jub.fest</t>
  </si>
  <si>
    <t>Meny jub. Fest</t>
  </si>
  <si>
    <t>Blomster jub. fest</t>
  </si>
  <si>
    <t>Blekkpatroner</t>
  </si>
  <si>
    <t>25</t>
  </si>
  <si>
    <t>Medlemskontingent</t>
  </si>
  <si>
    <t>26</t>
  </si>
  <si>
    <t>Olavsgaard - jub.fest</t>
  </si>
  <si>
    <t>27</t>
  </si>
  <si>
    <t>28</t>
  </si>
  <si>
    <t>29</t>
  </si>
  <si>
    <t>30</t>
  </si>
  <si>
    <t>31</t>
  </si>
  <si>
    <t>For mye innbet. April</t>
  </si>
  <si>
    <t>For mye innbet. Mai</t>
  </si>
  <si>
    <t>32</t>
  </si>
  <si>
    <t>Styremøte 17.4</t>
  </si>
  <si>
    <t>33</t>
  </si>
  <si>
    <t>Refusjon medl. Møte</t>
  </si>
  <si>
    <t>34</t>
  </si>
  <si>
    <t>Egenand. medl.møte</t>
  </si>
  <si>
    <t>35</t>
  </si>
  <si>
    <t>Grasrotandel</t>
  </si>
  <si>
    <t>For mye innbet.</t>
  </si>
  <si>
    <t>36</t>
  </si>
  <si>
    <t>37</t>
  </si>
  <si>
    <t>38</t>
  </si>
  <si>
    <t>Underholdning</t>
  </si>
  <si>
    <t>Diverse refusjon</t>
  </si>
  <si>
    <t>39</t>
  </si>
  <si>
    <t>40</t>
  </si>
  <si>
    <t>Egenandel Skibladner</t>
  </si>
  <si>
    <t>Refusjon- Skibladner</t>
  </si>
  <si>
    <t>41</t>
  </si>
  <si>
    <t>42</t>
  </si>
  <si>
    <t>Sanngrund - møte</t>
  </si>
  <si>
    <t>43</t>
  </si>
  <si>
    <t>Skibladner</t>
  </si>
  <si>
    <t>44</t>
  </si>
  <si>
    <t>45</t>
  </si>
  <si>
    <t>46</t>
  </si>
  <si>
    <t>Medlemsstøtte</t>
  </si>
  <si>
    <t>Ref. feil innbetaling</t>
  </si>
  <si>
    <t>47</t>
  </si>
  <si>
    <t>Tilbakebetaling Vips</t>
  </si>
  <si>
    <t>48</t>
  </si>
  <si>
    <t>49</t>
  </si>
  <si>
    <t>50</t>
  </si>
  <si>
    <t>51</t>
  </si>
  <si>
    <t>Skriver til sekretær</t>
  </si>
  <si>
    <t>52</t>
  </si>
  <si>
    <t>53</t>
  </si>
  <si>
    <t>54</t>
  </si>
  <si>
    <t>55</t>
  </si>
  <si>
    <t>56</t>
  </si>
  <si>
    <t>57</t>
  </si>
  <si>
    <t>Refusjon</t>
  </si>
  <si>
    <t>58</t>
  </si>
  <si>
    <t>Skrivermateriell</t>
  </si>
  <si>
    <t>59</t>
  </si>
  <si>
    <t>60</t>
  </si>
  <si>
    <t>Egenandel Kieltur</t>
  </si>
  <si>
    <t>61</t>
  </si>
  <si>
    <t>Kieltur</t>
  </si>
  <si>
    <t>Egenand.  medl.møte</t>
  </si>
  <si>
    <t>62</t>
  </si>
  <si>
    <t>For mye innbetalt</t>
  </si>
  <si>
    <t>63</t>
  </si>
  <si>
    <t>Lokalt møte L.strøm</t>
  </si>
  <si>
    <t>64</t>
  </si>
  <si>
    <t>65</t>
  </si>
  <si>
    <t>66</t>
  </si>
  <si>
    <t>67</t>
  </si>
  <si>
    <t>Lokalt møte Eidsvoll</t>
  </si>
  <si>
    <t>68</t>
  </si>
  <si>
    <t>Utlodning og rekvista</t>
  </si>
  <si>
    <t>69</t>
  </si>
  <si>
    <t>70</t>
  </si>
  <si>
    <t>Tilbakebetaling</t>
  </si>
  <si>
    <t>71</t>
  </si>
  <si>
    <t>Egenandel julemøte</t>
  </si>
  <si>
    <t>72</t>
  </si>
  <si>
    <t>73</t>
  </si>
  <si>
    <t>74</t>
  </si>
  <si>
    <t>75</t>
  </si>
  <si>
    <t>76</t>
  </si>
  <si>
    <t>77</t>
  </si>
  <si>
    <t>78</t>
  </si>
  <si>
    <t>Medl. Støtte</t>
  </si>
  <si>
    <t>79</t>
  </si>
  <si>
    <t>Sanngrunn</t>
  </si>
  <si>
    <t>80</t>
  </si>
  <si>
    <t>Underhold.. Julemøte</t>
  </si>
  <si>
    <t>81</t>
  </si>
  <si>
    <t>82</t>
  </si>
  <si>
    <t>Lokalt møte konsgsv.</t>
  </si>
  <si>
    <t>83</t>
  </si>
  <si>
    <t>84</t>
  </si>
  <si>
    <t>85</t>
  </si>
  <si>
    <t>Momskompensasjon</t>
  </si>
  <si>
    <t>86</t>
  </si>
  <si>
    <t>Vervepremie</t>
  </si>
  <si>
    <t>87</t>
  </si>
  <si>
    <t>88</t>
  </si>
  <si>
    <t>Renter PPFinans</t>
  </si>
  <si>
    <t>Arvid Løhre/Marit Mobæk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</si>
</sst>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yyyy;@"/>
    <numFmt numFmtId="165" formatCode="d/m/;@"/>
    <numFmt numFmtId="166" formatCode="dd/mm/yy;@"/>
  </numFmts>
  <fonts count="38" x14ac:knownFonts="1">
    <font>
      <sz val="11"/>
      <color theme="1"/>
      <name val="Calibri"/>
      <family val="2"/>
      <scheme val="minor"/>
    </font>
    <font>
      <b/>
      <sz val="16"/>
      <color indexed="8"/>
      <name val="Calibri"/>
      <family val="2"/>
    </font>
    <font>
      <sz val="11"/>
      <name val="Calibri"/>
      <family val="2"/>
    </font>
    <font>
      <u/>
      <sz val="11"/>
      <name val="Calibri"/>
      <family val="2"/>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b/>
      <sz val="11"/>
      <name val="Calibri"/>
      <family val="2"/>
      <scheme val="minor"/>
    </font>
    <font>
      <b/>
      <sz val="12"/>
      <name val="Calibri"/>
      <family val="2"/>
      <scheme val="minor"/>
    </font>
    <font>
      <b/>
      <sz val="14"/>
      <color theme="1"/>
      <name val="Calibri"/>
      <family val="2"/>
      <scheme val="minor"/>
    </font>
    <font>
      <b/>
      <sz val="26"/>
      <name val="Calibri"/>
      <family val="2"/>
      <scheme val="minor"/>
    </font>
    <font>
      <b/>
      <sz val="14"/>
      <color theme="0"/>
      <name val="Calibri"/>
      <family val="2"/>
      <scheme val="minor"/>
    </font>
    <font>
      <i/>
      <sz val="11"/>
      <color theme="1"/>
      <name val="Calibri"/>
      <family val="2"/>
      <scheme val="minor"/>
    </font>
    <font>
      <sz val="11"/>
      <name val="Calibri"/>
      <family val="2"/>
      <scheme val="minor"/>
    </font>
    <font>
      <u/>
      <sz val="11"/>
      <name val="Calibri"/>
      <family val="2"/>
      <scheme val="minor"/>
    </font>
    <font>
      <b/>
      <sz val="11"/>
      <color rgb="FF0070C0"/>
      <name val="Calibri"/>
      <family val="2"/>
      <scheme val="minor"/>
    </font>
    <font>
      <b/>
      <sz val="10"/>
      <color theme="0"/>
      <name val="Calibri"/>
      <family val="2"/>
      <scheme val="minor"/>
    </font>
    <font>
      <b/>
      <u/>
      <sz val="16"/>
      <name val="Calibri"/>
      <family val="2"/>
      <scheme val="minor"/>
    </font>
    <font>
      <b/>
      <u/>
      <sz val="36"/>
      <color theme="1"/>
      <name val="Calibri"/>
      <family val="2"/>
      <scheme val="minor"/>
    </font>
    <font>
      <b/>
      <u/>
      <sz val="16"/>
      <color theme="1"/>
      <name val="Calibri"/>
      <family val="2"/>
      <scheme val="minor"/>
    </font>
    <font>
      <b/>
      <u/>
      <sz val="14"/>
      <name val="Calibri"/>
      <family val="2"/>
      <scheme val="minor"/>
    </font>
    <font>
      <b/>
      <sz val="26"/>
      <color theme="0"/>
      <name val="Calibri"/>
      <family val="2"/>
      <scheme val="minor"/>
    </font>
    <font>
      <b/>
      <sz val="12"/>
      <color theme="0"/>
      <name val="Calibri"/>
      <family val="2"/>
      <scheme val="minor"/>
    </font>
    <font>
      <b/>
      <sz val="16"/>
      <color theme="1"/>
      <name val="Calibri"/>
      <family val="2"/>
      <scheme val="minor"/>
    </font>
    <font>
      <sz val="14"/>
      <color theme="1"/>
      <name val="Calibri"/>
      <family val="2"/>
      <scheme val="minor"/>
    </font>
    <font>
      <b/>
      <sz val="16"/>
      <color theme="0"/>
      <name val="Arial"/>
      <family val="2"/>
    </font>
    <font>
      <sz val="10"/>
      <name val="Arial"/>
      <family val="2"/>
    </font>
    <font>
      <b/>
      <sz val="10"/>
      <name val="Arial"/>
      <family val="2"/>
    </font>
    <font>
      <sz val="8"/>
      <name val="Calibri"/>
      <family val="2"/>
      <scheme val="minor"/>
    </font>
    <font>
      <b/>
      <sz val="11"/>
      <color rgb="FFFF0000"/>
      <name val="Calibri"/>
      <family val="2"/>
      <scheme val="minor"/>
    </font>
    <font>
      <b/>
      <sz val="18"/>
      <color theme="1"/>
      <name val="Calibri"/>
      <family val="2"/>
      <scheme val="minor"/>
    </font>
    <font>
      <sz val="11"/>
      <color theme="1"/>
      <name val="Lucida Handwriting"/>
      <family val="4"/>
    </font>
    <font>
      <sz val="12"/>
      <color theme="1"/>
      <name val="Calibri"/>
      <family val="2"/>
      <scheme val="minor"/>
    </font>
    <font>
      <sz val="11"/>
      <color theme="1"/>
      <name val="Calibri"/>
      <family val="2"/>
      <scheme val="minor"/>
    </font>
    <font>
      <b/>
      <sz val="16"/>
      <color theme="0"/>
      <name val="Calibri"/>
      <family val="2"/>
      <scheme val="minor"/>
    </font>
    <font>
      <b/>
      <sz val="24"/>
      <color theme="0"/>
      <name val="Calibri"/>
      <family val="2"/>
      <scheme val="minor"/>
    </font>
    <font>
      <b/>
      <sz val="14"/>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ABAB"/>
        <bgColor indexed="64"/>
      </patternFill>
    </fill>
    <fill>
      <patternFill patternType="solid">
        <fgColor theme="2" tint="-9.9978637043366805E-2"/>
        <bgColor indexed="64"/>
      </patternFill>
    </fill>
    <fill>
      <patternFill patternType="solid">
        <fgColor theme="1"/>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rgb="FFFF0000"/>
        <bgColor indexed="64"/>
      </patternFill>
    </fill>
    <fill>
      <patternFill patternType="solid">
        <fgColor theme="5" tint="-0.249977111117893"/>
        <bgColor indexed="64"/>
      </patternFill>
    </fill>
    <fill>
      <patternFill patternType="solid">
        <fgColor theme="3" tint="0.79998168889431442"/>
        <bgColor indexed="64"/>
      </patternFill>
    </fill>
    <fill>
      <patternFill patternType="solid">
        <fgColor theme="8" tint="-0.24997711111789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theme="0"/>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2">
    <xf numFmtId="0" fontId="0" fillId="0" borderId="0"/>
    <xf numFmtId="43" fontId="34" fillId="0" borderId="0" applyFont="0" applyFill="0" applyBorder="0" applyAlignment="0" applyProtection="0"/>
  </cellStyleXfs>
  <cellXfs count="302">
    <xf numFmtId="0" fontId="0" fillId="0" borderId="0" xfId="0"/>
    <xf numFmtId="4" fontId="0" fillId="0" borderId="1" xfId="0" applyNumberFormat="1" applyBorder="1" applyProtection="1">
      <protection locked="0"/>
    </xf>
    <xf numFmtId="4" fontId="0" fillId="0" borderId="2" xfId="0" applyNumberFormat="1" applyBorder="1" applyProtection="1">
      <protection locked="0"/>
    </xf>
    <xf numFmtId="0" fontId="0" fillId="0" borderId="0" xfId="0" applyProtection="1">
      <protection locked="0"/>
    </xf>
    <xf numFmtId="0" fontId="7" fillId="0" borderId="0" xfId="0" applyFont="1" applyProtection="1">
      <protection locked="0"/>
    </xf>
    <xf numFmtId="0" fontId="7" fillId="0" borderId="0" xfId="0" applyFont="1" applyAlignment="1" applyProtection="1">
      <alignment vertical="center"/>
      <protection locked="0"/>
    </xf>
    <xf numFmtId="0" fontId="5" fillId="0" borderId="0" xfId="0" applyFont="1" applyProtection="1">
      <protection locked="0"/>
    </xf>
    <xf numFmtId="0" fontId="0" fillId="0" borderId="0" xfId="0" applyAlignment="1" applyProtection="1">
      <alignment vertical="center" wrapText="1"/>
      <protection locked="0"/>
    </xf>
    <xf numFmtId="4" fontId="7" fillId="2" borderId="0" xfId="0" applyNumberFormat="1" applyFont="1" applyFill="1" applyAlignment="1" applyProtection="1">
      <alignment vertical="center"/>
      <protection locked="0"/>
    </xf>
    <xf numFmtId="4" fontId="0" fillId="0" borderId="0" xfId="0" applyNumberFormat="1" applyAlignment="1" applyProtection="1">
      <alignment vertical="center" wrapText="1"/>
      <protection locked="0"/>
    </xf>
    <xf numFmtId="4" fontId="0" fillId="0" borderId="0" xfId="0" applyNumberFormat="1" applyAlignment="1" applyProtection="1">
      <alignment vertical="center"/>
      <protection locked="0"/>
    </xf>
    <xf numFmtId="0" fontId="0" fillId="0" borderId="0" xfId="0" applyAlignment="1" applyProtection="1">
      <alignment vertical="center"/>
      <protection locked="0"/>
    </xf>
    <xf numFmtId="4" fontId="8" fillId="3" borderId="4" xfId="0" applyNumberFormat="1" applyFont="1" applyFill="1" applyBorder="1" applyAlignment="1">
      <alignment vertical="center" wrapText="1"/>
    </xf>
    <xf numFmtId="4" fontId="9" fillId="3" borderId="4" xfId="0" applyNumberFormat="1" applyFont="1" applyFill="1" applyBorder="1" applyAlignment="1">
      <alignment vertical="center"/>
    </xf>
    <xf numFmtId="4" fontId="7" fillId="3" borderId="4" xfId="0" applyNumberFormat="1" applyFont="1" applyFill="1" applyBorder="1" applyAlignment="1">
      <alignment vertical="center"/>
    </xf>
    <xf numFmtId="1" fontId="5" fillId="4" borderId="5" xfId="0" applyNumberFormat="1" applyFont="1" applyFill="1" applyBorder="1" applyAlignment="1">
      <alignment horizontal="center" vertical="center" wrapText="1"/>
    </xf>
    <xf numFmtId="1" fontId="7" fillId="4" borderId="1" xfId="0" applyNumberFormat="1" applyFont="1" applyFill="1" applyBorder="1" applyAlignment="1">
      <alignment horizontal="center" vertical="center"/>
    </xf>
    <xf numFmtId="4" fontId="7" fillId="4" borderId="0" xfId="0" applyNumberFormat="1" applyFont="1" applyFill="1" applyAlignment="1">
      <alignment vertical="center"/>
    </xf>
    <xf numFmtId="49" fontId="5" fillId="4" borderId="5" xfId="0" applyNumberFormat="1" applyFont="1" applyFill="1" applyBorder="1" applyAlignment="1">
      <alignment vertical="center" wrapText="1" shrinkToFit="1"/>
    </xf>
    <xf numFmtId="3" fontId="5" fillId="4" borderId="5" xfId="0" applyNumberFormat="1" applyFont="1" applyFill="1" applyBorder="1" applyAlignment="1">
      <alignment horizontal="left" vertical="center" wrapText="1" shrinkToFit="1"/>
    </xf>
    <xf numFmtId="0" fontId="5" fillId="4" borderId="5" xfId="0" applyFont="1" applyFill="1" applyBorder="1" applyAlignment="1">
      <alignment horizontal="left" vertical="center" wrapText="1" shrinkToFit="1"/>
    </xf>
    <xf numFmtId="164" fontId="5" fillId="2" borderId="2" xfId="0" applyNumberFormat="1" applyFont="1" applyFill="1" applyBorder="1" applyProtection="1">
      <protection locked="0"/>
    </xf>
    <xf numFmtId="164" fontId="7" fillId="4" borderId="1" xfId="0" applyNumberFormat="1" applyFont="1" applyFill="1" applyBorder="1" applyAlignment="1">
      <alignment vertical="center"/>
    </xf>
    <xf numFmtId="4" fontId="5" fillId="4" borderId="1" xfId="0" applyNumberFormat="1" applyFont="1" applyFill="1" applyBorder="1" applyAlignment="1">
      <alignment vertical="center"/>
    </xf>
    <xf numFmtId="164" fontId="5" fillId="4" borderId="1" xfId="0" applyNumberFormat="1" applyFont="1" applyFill="1" applyBorder="1"/>
    <xf numFmtId="0" fontId="5" fillId="4" borderId="1" xfId="0" applyFont="1" applyFill="1" applyBorder="1"/>
    <xf numFmtId="164" fontId="5" fillId="4" borderId="2" xfId="0" applyNumberFormat="1" applyFont="1" applyFill="1" applyBorder="1"/>
    <xf numFmtId="164" fontId="5" fillId="4" borderId="6" xfId="0" applyNumberFormat="1" applyFont="1" applyFill="1" applyBorder="1"/>
    <xf numFmtId="4" fontId="5" fillId="4" borderId="6" xfId="0" applyNumberFormat="1" applyFont="1" applyFill="1" applyBorder="1"/>
    <xf numFmtId="4" fontId="0" fillId="2" borderId="0" xfId="0" applyNumberFormat="1" applyFill="1"/>
    <xf numFmtId="164" fontId="5" fillId="4" borderId="7" xfId="0" applyNumberFormat="1" applyFont="1" applyFill="1" applyBorder="1"/>
    <xf numFmtId="4" fontId="5" fillId="4" borderId="8" xfId="0" applyNumberFormat="1" applyFont="1" applyFill="1" applyBorder="1"/>
    <xf numFmtId="1" fontId="7" fillId="2" borderId="1" xfId="0" applyNumberFormat="1" applyFont="1" applyFill="1" applyBorder="1" applyAlignment="1" applyProtection="1">
      <alignment horizontal="center" vertical="center"/>
      <protection locked="0"/>
    </xf>
    <xf numFmtId="4" fontId="8" fillId="5" borderId="4" xfId="0" applyNumberFormat="1" applyFont="1" applyFill="1" applyBorder="1" applyAlignment="1">
      <alignment vertical="center" wrapText="1"/>
    </xf>
    <xf numFmtId="4" fontId="9" fillId="5" borderId="4" xfId="0" applyNumberFormat="1" applyFont="1" applyFill="1" applyBorder="1" applyAlignment="1">
      <alignment vertical="center"/>
    </xf>
    <xf numFmtId="1" fontId="5" fillId="6" borderId="5" xfId="0" applyNumberFormat="1" applyFont="1" applyFill="1" applyBorder="1" applyAlignment="1">
      <alignment vertical="center" wrapText="1"/>
    </xf>
    <xf numFmtId="4" fontId="5" fillId="6" borderId="5" xfId="0" applyNumberFormat="1" applyFont="1" applyFill="1" applyBorder="1" applyAlignment="1">
      <alignment vertical="center" wrapText="1" shrinkToFit="1"/>
    </xf>
    <xf numFmtId="3" fontId="5" fillId="6" borderId="5" xfId="0" applyNumberFormat="1" applyFont="1" applyFill="1" applyBorder="1" applyAlignment="1">
      <alignment vertical="center" wrapText="1" shrinkToFit="1"/>
    </xf>
    <xf numFmtId="0" fontId="5" fillId="6" borderId="5" xfId="0" applyFont="1" applyFill="1" applyBorder="1" applyAlignment="1">
      <alignment vertical="center" wrapText="1" shrinkToFit="1"/>
    </xf>
    <xf numFmtId="0" fontId="0" fillId="2" borderId="4" xfId="0" applyFill="1" applyBorder="1"/>
    <xf numFmtId="0" fontId="0" fillId="2" borderId="0" xfId="0" applyFill="1"/>
    <xf numFmtId="0" fontId="0" fillId="2" borderId="9" xfId="0" applyFill="1" applyBorder="1"/>
    <xf numFmtId="49" fontId="0" fillId="0" borderId="0" xfId="0" applyNumberFormat="1" applyAlignment="1" applyProtection="1">
      <alignment horizontal="center" vertical="center"/>
      <protection locked="0"/>
    </xf>
    <xf numFmtId="49" fontId="11" fillId="5" borderId="11" xfId="0" applyNumberFormat="1" applyFont="1" applyFill="1" applyBorder="1" applyAlignment="1">
      <alignment horizontal="left" vertical="center"/>
    </xf>
    <xf numFmtId="49" fontId="7" fillId="6" borderId="10" xfId="0" applyNumberFormat="1" applyFont="1" applyFill="1" applyBorder="1" applyAlignment="1">
      <alignment horizontal="left" vertical="center"/>
    </xf>
    <xf numFmtId="49" fontId="11" fillId="3" borderId="11" xfId="0" applyNumberFormat="1" applyFont="1" applyFill="1" applyBorder="1" applyAlignment="1">
      <alignment horizontal="left" vertical="center"/>
    </xf>
    <xf numFmtId="49" fontId="7" fillId="4" borderId="10" xfId="0" applyNumberFormat="1" applyFont="1" applyFill="1" applyBorder="1" applyAlignment="1">
      <alignment horizontal="left" vertical="center"/>
    </xf>
    <xf numFmtId="0" fontId="12" fillId="8" borderId="1" xfId="0" applyFont="1" applyFill="1" applyBorder="1"/>
    <xf numFmtId="0" fontId="7" fillId="0" borderId="0" xfId="0" applyFont="1"/>
    <xf numFmtId="0" fontId="7" fillId="0" borderId="0" xfId="0" applyFont="1" applyAlignment="1">
      <alignment vertical="center"/>
    </xf>
    <xf numFmtId="4" fontId="6" fillId="4" borderId="0" xfId="0" applyNumberFormat="1" applyFont="1" applyFill="1" applyAlignment="1">
      <alignment vertical="center"/>
    </xf>
    <xf numFmtId="4" fontId="0" fillId="4" borderId="12" xfId="0" applyNumberFormat="1" applyFill="1" applyBorder="1"/>
    <xf numFmtId="4" fontId="0" fillId="4" borderId="9" xfId="0" applyNumberFormat="1" applyFill="1" applyBorder="1"/>
    <xf numFmtId="4" fontId="0" fillId="4" borderId="9" xfId="0" applyNumberFormat="1" applyFill="1" applyBorder="1" applyAlignment="1">
      <alignment vertical="center"/>
    </xf>
    <xf numFmtId="164" fontId="0" fillId="2" borderId="0" xfId="0" applyNumberFormat="1" applyFill="1"/>
    <xf numFmtId="4" fontId="5" fillId="2" borderId="0" xfId="0" applyNumberFormat="1" applyFont="1" applyFill="1"/>
    <xf numFmtId="0" fontId="5" fillId="0" borderId="0" xfId="0" applyFont="1"/>
    <xf numFmtId="0" fontId="0" fillId="0" borderId="0" xfId="0" applyAlignment="1">
      <alignment vertical="center" wrapText="1"/>
    </xf>
    <xf numFmtId="4" fontId="7" fillId="2" borderId="0" xfId="0" applyNumberFormat="1" applyFont="1" applyFill="1" applyAlignment="1">
      <alignment vertical="center"/>
    </xf>
    <xf numFmtId="164" fontId="0" fillId="0" borderId="0" xfId="0" applyNumberFormat="1"/>
    <xf numFmtId="4" fontId="0" fillId="0" borderId="0" xfId="0" applyNumberFormat="1"/>
    <xf numFmtId="4" fontId="5" fillId="4" borderId="1" xfId="0" applyNumberFormat="1" applyFont="1" applyFill="1" applyBorder="1" applyAlignment="1" applyProtection="1">
      <alignment vertical="center"/>
      <protection locked="0"/>
    </xf>
    <xf numFmtId="4" fontId="0" fillId="7" borderId="0" xfId="0" applyNumberFormat="1" applyFill="1" applyAlignment="1" applyProtection="1">
      <alignment vertical="center"/>
      <protection locked="0"/>
    </xf>
    <xf numFmtId="49" fontId="5" fillId="9" borderId="16" xfId="0" applyNumberFormat="1" applyFont="1" applyFill="1" applyBorder="1" applyAlignment="1">
      <alignment horizontal="left" vertical="center"/>
    </xf>
    <xf numFmtId="164" fontId="8" fillId="9" borderId="19" xfId="0" applyNumberFormat="1" applyFont="1" applyFill="1" applyBorder="1" applyAlignment="1">
      <alignment vertical="center" wrapText="1"/>
    </xf>
    <xf numFmtId="4" fontId="5" fillId="9" borderId="20" xfId="0" applyNumberFormat="1" applyFont="1" applyFill="1" applyBorder="1" applyAlignment="1">
      <alignment vertical="center"/>
    </xf>
    <xf numFmtId="49" fontId="5" fillId="10" borderId="16" xfId="0" applyNumberFormat="1" applyFont="1" applyFill="1" applyBorder="1" applyAlignment="1">
      <alignment horizontal="left" vertical="center"/>
    </xf>
    <xf numFmtId="164" fontId="8" fillId="10" borderId="19" xfId="0" applyNumberFormat="1" applyFont="1" applyFill="1" applyBorder="1" applyAlignment="1">
      <alignment vertical="center" wrapText="1"/>
    </xf>
    <xf numFmtId="164" fontId="8" fillId="2" borderId="21" xfId="0" applyNumberFormat="1" applyFont="1" applyFill="1" applyBorder="1" applyAlignment="1">
      <alignment vertical="center" wrapText="1"/>
    </xf>
    <xf numFmtId="164" fontId="7" fillId="4" borderId="22" xfId="0" applyNumberFormat="1" applyFont="1" applyFill="1" applyBorder="1" applyAlignment="1">
      <alignment vertical="center"/>
    </xf>
    <xf numFmtId="0" fontId="14" fillId="2" borderId="0" xfId="0" applyFont="1" applyFill="1"/>
    <xf numFmtId="0" fontId="14" fillId="2" borderId="4" xfId="0" applyFont="1" applyFill="1" applyBorder="1"/>
    <xf numFmtId="0" fontId="15" fillId="2" borderId="0" xfId="0" applyFont="1" applyFill="1"/>
    <xf numFmtId="49" fontId="16" fillId="2" borderId="23" xfId="0" applyNumberFormat="1" applyFont="1" applyFill="1" applyBorder="1" applyAlignment="1">
      <alignment horizontal="left" vertical="center"/>
    </xf>
    <xf numFmtId="4" fontId="16" fillId="2" borderId="2" xfId="0" applyNumberFormat="1" applyFont="1" applyFill="1" applyBorder="1" applyAlignment="1" applyProtection="1">
      <alignment vertical="center"/>
      <protection locked="0"/>
    </xf>
    <xf numFmtId="4" fontId="7" fillId="3" borderId="13" xfId="0" applyNumberFormat="1" applyFont="1" applyFill="1" applyBorder="1" applyAlignment="1">
      <alignment vertical="center"/>
    </xf>
    <xf numFmtId="4" fontId="7" fillId="4" borderId="15" xfId="0" applyNumberFormat="1" applyFont="1" applyFill="1" applyBorder="1" applyAlignment="1">
      <alignment vertical="center"/>
    </xf>
    <xf numFmtId="164" fontId="5" fillId="4" borderId="0" xfId="0" applyNumberFormat="1" applyFont="1" applyFill="1" applyAlignment="1">
      <alignment vertical="center"/>
    </xf>
    <xf numFmtId="49" fontId="0" fillId="7" borderId="0" xfId="0" applyNumberFormat="1" applyFill="1" applyAlignment="1">
      <alignment horizontal="left" vertical="center"/>
    </xf>
    <xf numFmtId="4" fontId="0" fillId="7" borderId="0" xfId="0" applyNumberFormat="1" applyFill="1" applyAlignment="1">
      <alignment vertical="center"/>
    </xf>
    <xf numFmtId="4" fontId="0" fillId="7" borderId="0" xfId="0" applyNumberFormat="1" applyFill="1" applyAlignment="1">
      <alignment vertical="center" wrapText="1"/>
    </xf>
    <xf numFmtId="4" fontId="9" fillId="5" borderId="13" xfId="0" applyNumberFormat="1" applyFont="1" applyFill="1" applyBorder="1" applyAlignment="1">
      <alignment vertical="center"/>
    </xf>
    <xf numFmtId="4" fontId="5" fillId="4" borderId="0" xfId="0" applyNumberFormat="1" applyFont="1" applyFill="1" applyAlignment="1">
      <alignment vertical="center"/>
    </xf>
    <xf numFmtId="0" fontId="17" fillId="11" borderId="0" xfId="0" applyFont="1" applyFill="1"/>
    <xf numFmtId="0" fontId="17" fillId="11" borderId="0" xfId="0" applyFont="1" applyFill="1" applyAlignment="1">
      <alignment vertical="center"/>
    </xf>
    <xf numFmtId="0" fontId="14" fillId="2" borderId="24" xfId="0" applyFont="1" applyFill="1" applyBorder="1"/>
    <xf numFmtId="0" fontId="14" fillId="2" borderId="25" xfId="0" applyFont="1" applyFill="1" applyBorder="1"/>
    <xf numFmtId="0" fontId="14" fillId="2" borderId="26" xfId="0" applyFont="1" applyFill="1" applyBorder="1"/>
    <xf numFmtId="0" fontId="18" fillId="2" borderId="27" xfId="0" applyFont="1" applyFill="1" applyBorder="1"/>
    <xf numFmtId="0" fontId="0" fillId="2" borderId="28" xfId="0" applyFill="1" applyBorder="1"/>
    <xf numFmtId="4" fontId="5" fillId="2" borderId="27" xfId="0" applyNumberFormat="1" applyFont="1" applyFill="1" applyBorder="1" applyAlignment="1" applyProtection="1">
      <alignment vertical="center"/>
      <protection locked="0"/>
    </xf>
    <xf numFmtId="0" fontId="0" fillId="2" borderId="29" xfId="0" applyFill="1" applyBorder="1"/>
    <xf numFmtId="0" fontId="0" fillId="2" borderId="17" xfId="0" applyFill="1" applyBorder="1"/>
    <xf numFmtId="0" fontId="0" fillId="2" borderId="30" xfId="0" applyFill="1" applyBorder="1"/>
    <xf numFmtId="0" fontId="19" fillId="2" borderId="24" xfId="0" applyFont="1" applyFill="1" applyBorder="1"/>
    <xf numFmtId="0" fontId="0" fillId="2" borderId="25" xfId="0" applyFill="1" applyBorder="1"/>
    <xf numFmtId="0" fontId="0" fillId="2" borderId="26" xfId="0" applyFill="1" applyBorder="1"/>
    <xf numFmtId="0" fontId="0" fillId="2" borderId="27" xfId="0" applyFill="1" applyBorder="1"/>
    <xf numFmtId="0" fontId="20" fillId="2" borderId="31" xfId="0" applyFont="1" applyFill="1" applyBorder="1"/>
    <xf numFmtId="0" fontId="0" fillId="2" borderId="32" xfId="0" applyFill="1" applyBorder="1"/>
    <xf numFmtId="0" fontId="0" fillId="2" borderId="33" xfId="0" applyFill="1" applyBorder="1"/>
    <xf numFmtId="0" fontId="0" fillId="2" borderId="34" xfId="0" applyFill="1" applyBorder="1"/>
    <xf numFmtId="0" fontId="20" fillId="2" borderId="27" xfId="0" applyFont="1" applyFill="1" applyBorder="1"/>
    <xf numFmtId="4" fontId="8" fillId="2" borderId="27" xfId="0" applyNumberFormat="1" applyFont="1" applyFill="1" applyBorder="1" applyAlignment="1" applyProtection="1">
      <alignment vertical="center"/>
      <protection locked="0"/>
    </xf>
    <xf numFmtId="4" fontId="7" fillId="2" borderId="27" xfId="0" applyNumberFormat="1" applyFont="1" applyFill="1" applyBorder="1" applyAlignment="1" applyProtection="1">
      <alignment vertical="center"/>
      <protection locked="0"/>
    </xf>
    <xf numFmtId="0" fontId="14" fillId="2" borderId="31" xfId="0" applyFont="1" applyFill="1" applyBorder="1"/>
    <xf numFmtId="0" fontId="14" fillId="2" borderId="32" xfId="0" applyFont="1" applyFill="1" applyBorder="1"/>
    <xf numFmtId="0" fontId="21" fillId="2" borderId="27" xfId="0" applyFont="1" applyFill="1" applyBorder="1"/>
    <xf numFmtId="0" fontId="14" fillId="2" borderId="28" xfId="0" applyFont="1" applyFill="1" applyBorder="1"/>
    <xf numFmtId="0" fontId="14" fillId="2" borderId="27" xfId="0" applyFont="1" applyFill="1" applyBorder="1"/>
    <xf numFmtId="0" fontId="14" fillId="2" borderId="29" xfId="0" applyFont="1" applyFill="1" applyBorder="1"/>
    <xf numFmtId="0" fontId="14" fillId="2" borderId="17" xfId="0" applyFont="1" applyFill="1" applyBorder="1"/>
    <xf numFmtId="0" fontId="14" fillId="2" borderId="30" xfId="0" applyFont="1" applyFill="1" applyBorder="1"/>
    <xf numFmtId="4" fontId="16" fillId="4" borderId="0" xfId="0" applyNumberFormat="1" applyFont="1" applyFill="1" applyAlignment="1">
      <alignment vertical="center"/>
    </xf>
    <xf numFmtId="165" fontId="11" fillId="5" borderId="4" xfId="0" applyNumberFormat="1" applyFont="1" applyFill="1" applyBorder="1" applyAlignment="1">
      <alignment vertical="center"/>
    </xf>
    <xf numFmtId="165" fontId="7" fillId="6" borderId="38" xfId="0" applyNumberFormat="1" applyFont="1" applyFill="1" applyBorder="1" applyAlignment="1">
      <alignment vertical="center"/>
    </xf>
    <xf numFmtId="165" fontId="5" fillId="4" borderId="0" xfId="0" applyNumberFormat="1" applyFont="1" applyFill="1" applyAlignment="1">
      <alignment vertical="center"/>
    </xf>
    <xf numFmtId="165" fontId="0" fillId="7" borderId="0" xfId="0" applyNumberFormat="1" applyFill="1" applyAlignment="1">
      <alignment vertical="center"/>
    </xf>
    <xf numFmtId="165" fontId="5" fillId="2" borderId="39" xfId="0" applyNumberFormat="1" applyFont="1" applyFill="1" applyBorder="1" applyAlignment="1">
      <alignment vertical="center"/>
    </xf>
    <xf numFmtId="165" fontId="5" fillId="9" borderId="17" xfId="0" applyNumberFormat="1" applyFont="1" applyFill="1" applyBorder="1" applyAlignment="1">
      <alignment vertical="center"/>
    </xf>
    <xf numFmtId="165" fontId="0" fillId="0" borderId="0" xfId="0" applyNumberFormat="1" applyAlignment="1" applyProtection="1">
      <alignment vertical="center"/>
      <protection locked="0"/>
    </xf>
    <xf numFmtId="165" fontId="11" fillId="3" borderId="4" xfId="0" applyNumberFormat="1" applyFont="1" applyFill="1" applyBorder="1" applyAlignment="1">
      <alignment vertical="center"/>
    </xf>
    <xf numFmtId="165" fontId="7" fillId="4" borderId="38" xfId="0" applyNumberFormat="1" applyFont="1" applyFill="1" applyBorder="1" applyAlignment="1">
      <alignment vertical="center"/>
    </xf>
    <xf numFmtId="165" fontId="5" fillId="10" borderId="17" xfId="0" applyNumberFormat="1" applyFont="1" applyFill="1" applyBorder="1" applyAlignment="1">
      <alignment vertical="center"/>
    </xf>
    <xf numFmtId="0" fontId="27" fillId="0" borderId="0" xfId="0" applyFont="1" applyAlignment="1">
      <alignment horizontal="center" vertical="center"/>
    </xf>
    <xf numFmtId="0" fontId="27" fillId="0" borderId="0" xfId="0" applyFont="1"/>
    <xf numFmtId="0" fontId="28" fillId="0" borderId="41" xfId="0" applyFont="1" applyBorder="1" applyAlignment="1">
      <alignment horizontal="center" vertical="center"/>
    </xf>
    <xf numFmtId="0" fontId="27" fillId="0" borderId="1" xfId="0" applyFont="1" applyBorder="1" applyAlignment="1">
      <alignment vertical="center"/>
    </xf>
    <xf numFmtId="0" fontId="27" fillId="0" borderId="42" xfId="0" applyFont="1" applyBorder="1" applyAlignment="1">
      <alignment wrapText="1"/>
    </xf>
    <xf numFmtId="0" fontId="27" fillId="0" borderId="1" xfId="0" applyFont="1" applyBorder="1"/>
    <xf numFmtId="0" fontId="27" fillId="0" borderId="42" xfId="0" applyFont="1" applyBorder="1"/>
    <xf numFmtId="0" fontId="27" fillId="0" borderId="42" xfId="0" applyFont="1" applyBorder="1" applyAlignment="1">
      <alignment vertical="center" wrapText="1"/>
    </xf>
    <xf numFmtId="0" fontId="28" fillId="0" borderId="43" xfId="0" applyFont="1" applyBorder="1" applyAlignment="1">
      <alignment horizontal="center" vertical="center"/>
    </xf>
    <xf numFmtId="0" fontId="28" fillId="0" borderId="7" xfId="0" applyFont="1" applyBorder="1" applyAlignment="1">
      <alignment horizontal="center" vertical="center"/>
    </xf>
    <xf numFmtId="0" fontId="28" fillId="0" borderId="45" xfId="0" applyFont="1" applyBorder="1" applyAlignment="1">
      <alignment horizontal="center" vertical="center"/>
    </xf>
    <xf numFmtId="0" fontId="27" fillId="0" borderId="22" xfId="0" applyFont="1" applyBorder="1"/>
    <xf numFmtId="0" fontId="27" fillId="0" borderId="44" xfId="0" applyFont="1" applyBorder="1"/>
    <xf numFmtId="0" fontId="0" fillId="0" borderId="0" xfId="0" applyAlignment="1">
      <alignment horizontal="center" vertical="center"/>
    </xf>
    <xf numFmtId="164" fontId="1" fillId="2" borderId="27" xfId="0" applyNumberFormat="1" applyFont="1" applyFill="1" applyBorder="1" applyAlignment="1" applyProtection="1">
      <alignment vertical="center"/>
      <protection locked="0"/>
    </xf>
    <xf numFmtId="4" fontId="5" fillId="5" borderId="3" xfId="0" applyNumberFormat="1" applyFont="1" applyFill="1" applyBorder="1" applyAlignment="1" applyProtection="1">
      <alignment vertical="top" wrapText="1"/>
      <protection locked="0"/>
    </xf>
    <xf numFmtId="0" fontId="0" fillId="0" borderId="0" xfId="0" applyAlignment="1">
      <alignment vertical="top" wrapText="1"/>
    </xf>
    <xf numFmtId="0" fontId="0" fillId="0" borderId="0" xfId="0" applyAlignment="1" applyProtection="1">
      <alignment vertical="top" wrapText="1"/>
      <protection locked="0"/>
    </xf>
    <xf numFmtId="4" fontId="30" fillId="4" borderId="0" xfId="0" applyNumberFormat="1" applyFont="1" applyFill="1" applyAlignment="1">
      <alignment vertical="center"/>
    </xf>
    <xf numFmtId="0" fontId="30" fillId="2" borderId="27" xfId="0" applyFont="1" applyFill="1" applyBorder="1"/>
    <xf numFmtId="166" fontId="0" fillId="0" borderId="0" xfId="0" applyNumberFormat="1" applyAlignment="1" applyProtection="1">
      <alignment vertical="center"/>
      <protection locked="0"/>
    </xf>
    <xf numFmtId="164" fontId="13" fillId="2" borderId="0" xfId="0" applyNumberFormat="1" applyFont="1" applyFill="1"/>
    <xf numFmtId="0" fontId="24" fillId="2" borderId="46" xfId="0" applyFont="1" applyFill="1" applyBorder="1"/>
    <xf numFmtId="0" fontId="5" fillId="2" borderId="38" xfId="0" applyFont="1" applyFill="1" applyBorder="1"/>
    <xf numFmtId="49"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vertical="center"/>
      <protection locked="0"/>
    </xf>
    <xf numFmtId="4" fontId="0" fillId="0" borderId="1" xfId="0" applyNumberFormat="1" applyBorder="1" applyAlignment="1" applyProtection="1">
      <alignment vertical="center" wrapText="1"/>
      <protection locked="0"/>
    </xf>
    <xf numFmtId="4" fontId="0" fillId="0" borderId="1" xfId="0" applyNumberFormat="1" applyBorder="1" applyAlignment="1" applyProtection="1">
      <alignment vertical="center"/>
      <protection locked="0"/>
    </xf>
    <xf numFmtId="0" fontId="0" fillId="0" borderId="1" xfId="0" applyBorder="1" applyAlignment="1" applyProtection="1">
      <alignment vertical="center"/>
      <protection locked="0"/>
    </xf>
    <xf numFmtId="49" fontId="0" fillId="0" borderId="22" xfId="0" applyNumberFormat="1" applyBorder="1" applyAlignment="1" applyProtection="1">
      <alignment horizontal="center" vertical="center"/>
      <protection locked="0"/>
    </xf>
    <xf numFmtId="166" fontId="0" fillId="0" borderId="22" xfId="0" applyNumberFormat="1" applyBorder="1" applyAlignment="1" applyProtection="1">
      <alignment vertical="center"/>
      <protection locked="0"/>
    </xf>
    <xf numFmtId="4" fontId="0" fillId="0" borderId="22" xfId="0" applyNumberFormat="1" applyBorder="1" applyAlignment="1" applyProtection="1">
      <alignment vertical="center" wrapText="1"/>
      <protection locked="0"/>
    </xf>
    <xf numFmtId="4" fontId="0" fillId="0" borderId="22" xfId="0" applyNumberFormat="1" applyBorder="1" applyAlignment="1" applyProtection="1">
      <alignment vertical="center"/>
      <protection locked="0"/>
    </xf>
    <xf numFmtId="4" fontId="5" fillId="5" borderId="8" xfId="0" applyNumberFormat="1" applyFont="1" applyFill="1" applyBorder="1" applyAlignment="1" applyProtection="1">
      <alignment vertical="top" wrapText="1"/>
      <protection locked="0"/>
    </xf>
    <xf numFmtId="4" fontId="5" fillId="3" borderId="47" xfId="0" applyNumberFormat="1" applyFont="1" applyFill="1" applyBorder="1" applyAlignment="1" applyProtection="1">
      <alignment vertical="top" wrapText="1"/>
      <protection locked="0"/>
    </xf>
    <xf numFmtId="49" fontId="5" fillId="3" borderId="47" xfId="0" applyNumberFormat="1" applyFont="1" applyFill="1" applyBorder="1" applyAlignment="1">
      <alignment horizontal="left" vertical="top" wrapText="1"/>
    </xf>
    <xf numFmtId="165" fontId="5" fillId="3" borderId="47" xfId="0" applyNumberFormat="1" applyFont="1" applyFill="1" applyBorder="1" applyAlignment="1">
      <alignment vertical="top" wrapText="1"/>
    </xf>
    <xf numFmtId="164" fontId="5" fillId="3" borderId="47" xfId="0" applyNumberFormat="1" applyFont="1" applyFill="1" applyBorder="1" applyAlignment="1">
      <alignment vertical="top" wrapText="1"/>
    </xf>
    <xf numFmtId="49" fontId="5" fillId="5" borderId="7" xfId="0" applyNumberFormat="1" applyFont="1" applyFill="1" applyBorder="1" applyAlignment="1">
      <alignment horizontal="left" vertical="top" wrapText="1"/>
    </xf>
    <xf numFmtId="165" fontId="5" fillId="5" borderId="3" xfId="0" applyNumberFormat="1" applyFont="1" applyFill="1" applyBorder="1" applyAlignment="1">
      <alignment vertical="top" wrapText="1"/>
    </xf>
    <xf numFmtId="164" fontId="5" fillId="5" borderId="3" xfId="0" applyNumberFormat="1" applyFont="1" applyFill="1" applyBorder="1" applyAlignment="1">
      <alignment vertical="top" wrapText="1"/>
    </xf>
    <xf numFmtId="0" fontId="0" fillId="6" borderId="13" xfId="0" applyFill="1" applyBorder="1" applyAlignment="1">
      <alignment vertical="top"/>
    </xf>
    <xf numFmtId="4" fontId="0" fillId="6" borderId="11" xfId="0" applyNumberFormat="1" applyFill="1" applyBorder="1" applyAlignment="1">
      <alignment vertical="top"/>
    </xf>
    <xf numFmtId="0" fontId="0" fillId="6" borderId="4" xfId="0" applyFill="1" applyBorder="1" applyAlignment="1">
      <alignment vertical="top"/>
    </xf>
    <xf numFmtId="4" fontId="5" fillId="4" borderId="1" xfId="0" applyNumberFormat="1" applyFont="1" applyFill="1" applyBorder="1" applyAlignment="1">
      <alignment horizontal="center" vertical="center" wrapText="1"/>
    </xf>
    <xf numFmtId="3" fontId="0" fillId="4" borderId="1" xfId="0" applyNumberFormat="1" applyFill="1" applyBorder="1" applyAlignment="1">
      <alignment vertical="center" wrapText="1"/>
    </xf>
    <xf numFmtId="4" fontId="5" fillId="4" borderId="1" xfId="0" applyNumberFormat="1" applyFont="1" applyFill="1" applyBorder="1" applyAlignment="1">
      <alignment vertical="center" wrapText="1"/>
    </xf>
    <xf numFmtId="4" fontId="5" fillId="4" borderId="2" xfId="0" applyNumberFormat="1" applyFont="1" applyFill="1" applyBorder="1" applyAlignment="1">
      <alignment vertical="center" wrapText="1"/>
    </xf>
    <xf numFmtId="164" fontId="0" fillId="6" borderId="24" xfId="0" applyNumberFormat="1" applyFill="1" applyBorder="1" applyAlignment="1">
      <alignment vertical="top"/>
    </xf>
    <xf numFmtId="0" fontId="0" fillId="6" borderId="48" xfId="0" applyFill="1" applyBorder="1" applyAlignment="1">
      <alignment vertical="top"/>
    </xf>
    <xf numFmtId="4" fontId="0" fillId="6" borderId="49" xfId="0" applyNumberFormat="1" applyFill="1" applyBorder="1" applyAlignment="1">
      <alignment vertical="top"/>
    </xf>
    <xf numFmtId="0" fontId="0" fillId="6" borderId="25" xfId="0" applyFill="1" applyBorder="1" applyAlignment="1">
      <alignment vertical="top"/>
    </xf>
    <xf numFmtId="0" fontId="0" fillId="6" borderId="26" xfId="0" applyFill="1" applyBorder="1" applyAlignment="1">
      <alignment vertical="top"/>
    </xf>
    <xf numFmtId="4" fontId="0" fillId="6" borderId="31" xfId="0" applyNumberFormat="1" applyFill="1" applyBorder="1" applyAlignment="1">
      <alignment vertical="top"/>
    </xf>
    <xf numFmtId="0" fontId="0" fillId="6" borderId="32" xfId="0" applyFill="1" applyBorder="1" applyAlignment="1">
      <alignment vertical="top"/>
    </xf>
    <xf numFmtId="164" fontId="0" fillId="6" borderId="31" xfId="0" applyNumberFormat="1" applyFill="1" applyBorder="1" applyAlignment="1">
      <alignment vertical="top"/>
    </xf>
    <xf numFmtId="0" fontId="23" fillId="11" borderId="0" xfId="0" applyFont="1" applyFill="1" applyAlignment="1">
      <alignment vertical="center"/>
    </xf>
    <xf numFmtId="4" fontId="23" fillId="11" borderId="0" xfId="0" applyNumberFormat="1" applyFont="1" applyFill="1" applyAlignment="1">
      <alignment vertical="center"/>
    </xf>
    <xf numFmtId="4" fontId="4" fillId="11" borderId="0" xfId="0" applyNumberFormat="1" applyFont="1" applyFill="1"/>
    <xf numFmtId="0" fontId="31" fillId="0" borderId="0" xfId="0" applyFont="1" applyAlignment="1">
      <alignment horizontal="center" vertical="center"/>
    </xf>
    <xf numFmtId="4" fontId="22" fillId="14" borderId="35" xfId="0" applyNumberFormat="1" applyFont="1" applyFill="1" applyBorder="1"/>
    <xf numFmtId="4" fontId="23" fillId="14" borderId="36" xfId="0" applyNumberFormat="1" applyFont="1" applyFill="1" applyBorder="1"/>
    <xf numFmtId="49" fontId="22" fillId="14" borderId="36" xfId="0" applyNumberFormat="1" applyFont="1" applyFill="1" applyBorder="1" applyAlignment="1">
      <alignment shrinkToFit="1"/>
    </xf>
    <xf numFmtId="4" fontId="23" fillId="14" borderId="37" xfId="0" applyNumberFormat="1" applyFont="1" applyFill="1" applyBorder="1"/>
    <xf numFmtId="3" fontId="5" fillId="2" borderId="1" xfId="0" applyNumberFormat="1" applyFont="1" applyFill="1" applyBorder="1" applyAlignment="1">
      <alignment vertical="center" wrapText="1"/>
    </xf>
    <xf numFmtId="164" fontId="5" fillId="4" borderId="44" xfId="0" applyNumberFormat="1" applyFont="1" applyFill="1" applyBorder="1"/>
    <xf numFmtId="3" fontId="5" fillId="2" borderId="44" xfId="0" applyNumberFormat="1" applyFont="1" applyFill="1" applyBorder="1" applyAlignment="1">
      <alignment vertical="center" wrapText="1"/>
    </xf>
    <xf numFmtId="3" fontId="5" fillId="2" borderId="8" xfId="0" applyNumberFormat="1" applyFont="1" applyFill="1" applyBorder="1"/>
    <xf numFmtId="0" fontId="4" fillId="14" borderId="10" xfId="0" applyFont="1" applyFill="1" applyBorder="1" applyAlignment="1">
      <alignment horizontal="center" vertical="center" wrapText="1"/>
    </xf>
    <xf numFmtId="0" fontId="4" fillId="14" borderId="40" xfId="0" applyFont="1" applyFill="1" applyBorder="1" applyAlignment="1">
      <alignment horizontal="center" vertical="center"/>
    </xf>
    <xf numFmtId="4" fontId="12" fillId="14" borderId="1" xfId="0" applyNumberFormat="1" applyFont="1" applyFill="1" applyBorder="1" applyAlignment="1">
      <alignment vertical="center"/>
    </xf>
    <xf numFmtId="4" fontId="35" fillId="14" borderId="36" xfId="0" applyNumberFormat="1" applyFont="1" applyFill="1" applyBorder="1"/>
    <xf numFmtId="0" fontId="23" fillId="11" borderId="0" xfId="0" applyFont="1" applyFill="1" applyAlignment="1">
      <alignment vertical="center" wrapText="1"/>
    </xf>
    <xf numFmtId="4" fontId="5" fillId="4" borderId="3" xfId="0" applyNumberFormat="1" applyFont="1" applyFill="1" applyBorder="1"/>
    <xf numFmtId="49" fontId="36" fillId="14" borderId="36" xfId="0" applyNumberFormat="1" applyFont="1" applyFill="1" applyBorder="1"/>
    <xf numFmtId="164" fontId="7" fillId="4" borderId="20" xfId="0" applyNumberFormat="1" applyFont="1" applyFill="1" applyBorder="1" applyAlignment="1">
      <alignment vertical="center"/>
    </xf>
    <xf numFmtId="1" fontId="7" fillId="4" borderId="20" xfId="0" applyNumberFormat="1" applyFont="1" applyFill="1" applyBorder="1" applyAlignment="1">
      <alignment horizontal="center" vertical="center"/>
    </xf>
    <xf numFmtId="164" fontId="7" fillId="4" borderId="7" xfId="0" applyNumberFormat="1" applyFont="1" applyFill="1" applyBorder="1" applyAlignment="1">
      <alignment vertical="center"/>
    </xf>
    <xf numFmtId="4" fontId="7" fillId="4" borderId="36" xfId="0" applyNumberFormat="1" applyFont="1" applyFill="1" applyBorder="1" applyAlignment="1">
      <alignment vertical="center"/>
    </xf>
    <xf numFmtId="4" fontId="7" fillId="4" borderId="37" xfId="0" applyNumberFormat="1" applyFont="1" applyFill="1" applyBorder="1" applyAlignment="1">
      <alignment vertical="center"/>
    </xf>
    <xf numFmtId="1" fontId="22" fillId="14" borderId="36" xfId="1" applyNumberFormat="1" applyFont="1" applyFill="1" applyBorder="1" applyAlignment="1">
      <alignment horizontal="left"/>
    </xf>
    <xf numFmtId="43" fontId="0" fillId="4" borderId="1" xfId="1" applyFont="1" applyFill="1" applyBorder="1" applyAlignment="1">
      <alignment vertical="center" wrapText="1"/>
    </xf>
    <xf numFmtId="43" fontId="0" fillId="4" borderId="3" xfId="1" applyFont="1" applyFill="1" applyBorder="1"/>
    <xf numFmtId="3" fontId="0" fillId="4" borderId="2" xfId="0" applyNumberFormat="1" applyFill="1" applyBorder="1" applyAlignment="1">
      <alignment vertical="center" wrapText="1"/>
    </xf>
    <xf numFmtId="3" fontId="5" fillId="4" borderId="8" xfId="0" applyNumberFormat="1" applyFont="1" applyFill="1" applyBorder="1"/>
    <xf numFmtId="3" fontId="5" fillId="4" borderId="6" xfId="0" applyNumberFormat="1" applyFont="1" applyFill="1" applyBorder="1"/>
    <xf numFmtId="0" fontId="27" fillId="13" borderId="35" xfId="0" applyFont="1" applyFill="1" applyBorder="1" applyAlignment="1">
      <alignment horizontal="center" vertical="center"/>
    </xf>
    <xf numFmtId="0" fontId="28" fillId="13" borderId="36" xfId="0" applyFont="1" applyFill="1" applyBorder="1"/>
    <xf numFmtId="0" fontId="27" fillId="13" borderId="37" xfId="0" applyFont="1" applyFill="1" applyBorder="1"/>
    <xf numFmtId="0" fontId="27" fillId="0" borderId="22" xfId="0" applyFont="1" applyBorder="1" applyAlignment="1">
      <alignment vertical="center" wrapText="1"/>
    </xf>
    <xf numFmtId="14" fontId="27" fillId="0" borderId="51" xfId="0" applyNumberFormat="1" applyFont="1" applyBorder="1" applyAlignment="1">
      <alignment wrapText="1"/>
    </xf>
    <xf numFmtId="0" fontId="27" fillId="0" borderId="1" xfId="0" applyFont="1" applyBorder="1" applyAlignment="1">
      <alignment vertical="center" wrapText="1"/>
    </xf>
    <xf numFmtId="0" fontId="27" fillId="0" borderId="1" xfId="0" applyFont="1" applyBorder="1" applyAlignment="1">
      <alignment wrapText="1"/>
    </xf>
    <xf numFmtId="0" fontId="27" fillId="0" borderId="44" xfId="0" applyFont="1" applyBorder="1" applyAlignment="1">
      <alignment vertical="center" wrapText="1"/>
    </xf>
    <xf numFmtId="0" fontId="27" fillId="0" borderId="52" xfId="0" applyFont="1" applyBorder="1" applyAlignment="1">
      <alignment wrapText="1"/>
    </xf>
    <xf numFmtId="0" fontId="28" fillId="0" borderId="50" xfId="0" applyFont="1" applyBorder="1"/>
    <xf numFmtId="0" fontId="27" fillId="0" borderId="37" xfId="0" applyFont="1" applyBorder="1"/>
    <xf numFmtId="0" fontId="28" fillId="0" borderId="0" xfId="0" applyFont="1" applyAlignment="1">
      <alignment horizontal="center" vertical="center"/>
    </xf>
    <xf numFmtId="0" fontId="28" fillId="13" borderId="7" xfId="0" applyFont="1" applyFill="1" applyBorder="1" applyAlignment="1">
      <alignment horizontal="center" vertical="center"/>
    </xf>
    <xf numFmtId="0" fontId="28" fillId="13" borderId="50" xfId="0" applyFont="1" applyFill="1" applyBorder="1"/>
    <xf numFmtId="0" fontId="27" fillId="0" borderId="51" xfId="0" applyFont="1" applyBorder="1"/>
    <xf numFmtId="0" fontId="28" fillId="13" borderId="3" xfId="0" applyFont="1" applyFill="1" applyBorder="1" applyAlignment="1">
      <alignment wrapText="1"/>
    </xf>
    <xf numFmtId="0" fontId="27" fillId="13" borderId="8" xfId="0" applyFont="1" applyFill="1" applyBorder="1"/>
    <xf numFmtId="0" fontId="27" fillId="0" borderId="22" xfId="0" applyFont="1" applyBorder="1" applyAlignment="1">
      <alignment vertical="center"/>
    </xf>
    <xf numFmtId="0" fontId="27" fillId="0" borderId="51" xfId="0" applyFont="1" applyBorder="1" applyAlignment="1">
      <alignment vertical="center" wrapText="1"/>
    </xf>
    <xf numFmtId="4" fontId="37" fillId="5" borderId="1" xfId="0" applyNumberFormat="1" applyFont="1" applyFill="1" applyBorder="1"/>
    <xf numFmtId="0" fontId="8" fillId="5" borderId="10" xfId="0" applyFont="1" applyFill="1" applyBorder="1" applyAlignment="1">
      <alignment horizontal="center" vertical="center"/>
    </xf>
    <xf numFmtId="0" fontId="8" fillId="5" borderId="40" xfId="0" applyFont="1" applyFill="1" applyBorder="1" applyAlignment="1">
      <alignment horizontal="center" vertical="center"/>
    </xf>
    <xf numFmtId="4" fontId="37" fillId="3" borderId="1" xfId="0" applyNumberFormat="1" applyFont="1" applyFill="1" applyBorder="1"/>
    <xf numFmtId="0" fontId="8" fillId="3" borderId="10" xfId="0" applyFont="1" applyFill="1" applyBorder="1" applyAlignment="1">
      <alignment horizontal="center" vertical="center"/>
    </xf>
    <xf numFmtId="0" fontId="8" fillId="3" borderId="40" xfId="0" applyFont="1" applyFill="1" applyBorder="1" applyAlignment="1">
      <alignment horizontal="center" vertical="center"/>
    </xf>
    <xf numFmtId="2" fontId="0" fillId="0" borderId="1" xfId="0" applyNumberFormat="1" applyBorder="1"/>
    <xf numFmtId="49" fontId="7" fillId="2" borderId="10" xfId="0" applyNumberFormat="1" applyFont="1"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49" fontId="7" fillId="2" borderId="10" xfId="0" applyNumberFormat="1" applyFont="1" applyFill="1" applyBorder="1" applyAlignment="1" applyProtection="1">
      <alignment horizontal="left" vertical="center" shrinkToFit="1"/>
      <protection locked="0"/>
    </xf>
    <xf numFmtId="49" fontId="0" fillId="2" borderId="38" xfId="0" applyNumberFormat="1" applyFill="1" applyBorder="1" applyAlignment="1" applyProtection="1">
      <alignment horizontal="left" vertical="center" shrinkToFit="1"/>
      <protection locked="0"/>
    </xf>
    <xf numFmtId="49" fontId="0" fillId="2" borderId="5" xfId="0" applyNumberFormat="1" applyFill="1" applyBorder="1" applyAlignment="1" applyProtection="1">
      <alignment horizontal="left" vertical="center" shrinkToFit="1"/>
      <protection locked="0"/>
    </xf>
    <xf numFmtId="49" fontId="7" fillId="4" borderId="10" xfId="0" applyNumberFormat="1" applyFont="1" applyFill="1" applyBorder="1" applyAlignment="1">
      <alignment vertical="center" shrinkToFit="1"/>
    </xf>
    <xf numFmtId="0" fontId="0" fillId="0" borderId="38" xfId="0" applyBorder="1" applyAlignment="1">
      <alignment vertical="center" shrinkToFit="1"/>
    </xf>
    <xf numFmtId="0" fontId="0" fillId="0" borderId="5" xfId="0" applyBorder="1" applyAlignment="1">
      <alignment vertical="center" shrinkToFit="1"/>
    </xf>
    <xf numFmtId="3" fontId="7" fillId="4" borderId="10" xfId="0" applyNumberFormat="1" applyFont="1" applyFill="1" applyBorder="1" applyAlignment="1">
      <alignment horizontal="left" vertical="center" shrinkToFit="1"/>
    </xf>
    <xf numFmtId="0" fontId="0" fillId="0" borderId="38" xfId="0" applyBorder="1" applyAlignment="1">
      <alignment horizontal="left" vertical="center" shrinkToFit="1"/>
    </xf>
    <xf numFmtId="0" fontId="0" fillId="0" borderId="5" xfId="0" applyBorder="1" applyAlignment="1">
      <alignment horizontal="left" vertical="center" shrinkToFit="1"/>
    </xf>
    <xf numFmtId="0" fontId="7" fillId="4" borderId="10" xfId="0" applyFont="1" applyFill="1" applyBorder="1" applyAlignment="1">
      <alignment horizontal="left" vertical="center" shrinkToFit="1"/>
    </xf>
    <xf numFmtId="4" fontId="10" fillId="4" borderId="0" xfId="0" applyNumberFormat="1" applyFont="1" applyFill="1" applyAlignment="1">
      <alignment horizontal="left" vertical="center"/>
    </xf>
    <xf numFmtId="0" fontId="25" fillId="4" borderId="0" xfId="0" applyFont="1" applyFill="1" applyAlignment="1">
      <alignment horizontal="left" vertical="center"/>
    </xf>
    <xf numFmtId="0" fontId="0" fillId="0" borderId="0" xfId="0" applyAlignment="1">
      <alignment vertical="center"/>
    </xf>
    <xf numFmtId="0" fontId="32" fillId="0" borderId="27" xfId="0" applyFont="1" applyBorder="1" applyAlignment="1">
      <alignment vertical="center"/>
    </xf>
    <xf numFmtId="0" fontId="32" fillId="0" borderId="0" xfId="0" applyFont="1" applyAlignment="1">
      <alignment vertical="center"/>
    </xf>
    <xf numFmtId="0" fontId="32" fillId="0" borderId="28" xfId="0" applyFont="1" applyBorder="1" applyAlignment="1">
      <alignment vertical="center"/>
    </xf>
    <xf numFmtId="0" fontId="32" fillId="0" borderId="29" xfId="0" applyFont="1" applyBorder="1" applyAlignment="1">
      <alignment vertical="center"/>
    </xf>
    <xf numFmtId="0" fontId="32" fillId="0" borderId="17" xfId="0" applyFont="1" applyBorder="1" applyAlignment="1">
      <alignment vertical="center"/>
    </xf>
    <xf numFmtId="0" fontId="32" fillId="0" borderId="30" xfId="0" applyFont="1" applyBorder="1" applyAlignment="1">
      <alignment vertical="center"/>
    </xf>
    <xf numFmtId="4" fontId="7" fillId="4" borderId="0" xfId="0" applyNumberFormat="1" applyFont="1" applyFill="1" applyAlignment="1">
      <alignment horizontal="left" vertical="center" shrinkToFit="1"/>
    </xf>
    <xf numFmtId="0" fontId="33" fillId="4" borderId="0" xfId="0" applyFont="1" applyFill="1" applyAlignment="1">
      <alignment horizontal="left" vertical="center" shrinkToFit="1"/>
    </xf>
    <xf numFmtId="3" fontId="7" fillId="4" borderId="0" xfId="0" applyNumberFormat="1" applyFont="1" applyFill="1" applyAlignment="1">
      <alignment horizontal="left" vertical="center" shrinkToFit="1"/>
    </xf>
    <xf numFmtId="0" fontId="33" fillId="0" borderId="0" xfId="0" applyFont="1" applyAlignment="1">
      <alignment horizontal="left" vertical="center" shrinkToFit="1"/>
    </xf>
    <xf numFmtId="0" fontId="7" fillId="4" borderId="22" xfId="0" applyFont="1" applyFill="1" applyBorder="1" applyAlignment="1">
      <alignment horizontal="left" vertical="center" shrinkToFit="1"/>
    </xf>
    <xf numFmtId="0" fontId="33" fillId="0" borderId="22" xfId="0" applyFont="1" applyBorder="1" applyAlignment="1">
      <alignment horizontal="left" vertical="center" shrinkToFit="1"/>
    </xf>
    <xf numFmtId="0" fontId="32" fillId="0" borderId="15" xfId="0" applyFont="1" applyBorder="1" applyAlignment="1">
      <alignment vertical="center"/>
    </xf>
    <xf numFmtId="0" fontId="32" fillId="0" borderId="33" xfId="0" applyFont="1" applyBorder="1" applyAlignment="1">
      <alignment vertical="center"/>
    </xf>
    <xf numFmtId="0" fontId="32" fillId="0" borderId="18" xfId="0" applyFont="1" applyBorder="1" applyAlignment="1">
      <alignment vertical="center"/>
    </xf>
    <xf numFmtId="0" fontId="32" fillId="0" borderId="14" xfId="0" applyFont="1" applyBorder="1" applyAlignment="1">
      <alignment vertical="center"/>
    </xf>
    <xf numFmtId="0" fontId="32" fillId="0" borderId="12" xfId="0" applyFont="1" applyBorder="1" applyAlignment="1">
      <alignment vertical="center"/>
    </xf>
    <xf numFmtId="0" fontId="32" fillId="0" borderId="9" xfId="0" applyFont="1" applyBorder="1" applyAlignment="1">
      <alignment vertical="center"/>
    </xf>
    <xf numFmtId="0" fontId="32" fillId="0" borderId="34" xfId="0" applyFont="1" applyBorder="1" applyAlignment="1">
      <alignment vertical="center"/>
    </xf>
    <xf numFmtId="0" fontId="32" fillId="0" borderId="14" xfId="0" applyFont="1" applyBorder="1" applyAlignment="1">
      <alignment horizontal="center" vertical="center"/>
    </xf>
    <xf numFmtId="0" fontId="32" fillId="0" borderId="0" xfId="0" applyFont="1" applyAlignment="1">
      <alignment horizontal="center" vertical="center"/>
    </xf>
    <xf numFmtId="0" fontId="32" fillId="0" borderId="28" xfId="0" applyFont="1" applyBorder="1" applyAlignment="1">
      <alignment horizontal="center" vertical="center"/>
    </xf>
    <xf numFmtId="0" fontId="32" fillId="0" borderId="12" xfId="0" applyFont="1" applyBorder="1" applyAlignment="1">
      <alignment horizontal="center" vertical="center"/>
    </xf>
    <xf numFmtId="0" fontId="32" fillId="0" borderId="9" xfId="0" applyFont="1" applyBorder="1" applyAlignment="1">
      <alignment horizontal="center" vertical="center"/>
    </xf>
    <xf numFmtId="0" fontId="32" fillId="0" borderId="34" xfId="0" applyFont="1" applyBorder="1" applyAlignment="1">
      <alignment horizontal="center" vertical="center"/>
    </xf>
    <xf numFmtId="4" fontId="10" fillId="4" borderId="50" xfId="0" applyNumberFormat="1" applyFont="1" applyFill="1" applyBorder="1" applyAlignment="1">
      <alignment horizontal="left" vertical="center" shrinkToFit="1"/>
    </xf>
    <xf numFmtId="0" fontId="25" fillId="4" borderId="36" xfId="0" applyFont="1" applyFill="1" applyBorder="1" applyAlignment="1">
      <alignment horizontal="left" vertical="center" shrinkToFit="1"/>
    </xf>
    <xf numFmtId="0" fontId="0" fillId="0" borderId="36" xfId="0" applyBorder="1" applyAlignment="1">
      <alignment vertical="center"/>
    </xf>
    <xf numFmtId="0" fontId="32" fillId="0" borderId="14" xfId="0" applyFont="1" applyBorder="1" applyAlignment="1">
      <alignment horizontal="center" vertical="top"/>
    </xf>
    <xf numFmtId="0" fontId="32" fillId="0" borderId="0" xfId="0" applyFont="1" applyAlignment="1">
      <alignment horizontal="center" vertical="top"/>
    </xf>
    <xf numFmtId="0" fontId="32" fillId="0" borderId="28" xfId="0" applyFont="1" applyBorder="1" applyAlignment="1">
      <alignment horizontal="center" vertical="top"/>
    </xf>
    <xf numFmtId="0" fontId="32" fillId="0" borderId="12" xfId="0" applyFont="1" applyBorder="1" applyAlignment="1">
      <alignment horizontal="center" vertical="top"/>
    </xf>
    <xf numFmtId="0" fontId="32" fillId="0" borderId="9" xfId="0" applyFont="1" applyBorder="1" applyAlignment="1">
      <alignment horizontal="center" vertical="top"/>
    </xf>
    <xf numFmtId="0" fontId="32" fillId="0" borderId="34" xfId="0" applyFont="1" applyBorder="1" applyAlignment="1">
      <alignment horizontal="center" vertical="top"/>
    </xf>
    <xf numFmtId="4" fontId="5" fillId="4" borderId="22" xfId="0" applyNumberFormat="1" applyFont="1" applyFill="1" applyBorder="1" applyAlignment="1">
      <alignment horizontal="left" vertical="center" shrinkToFit="1"/>
    </xf>
    <xf numFmtId="0" fontId="0" fillId="4" borderId="22" xfId="0" applyFill="1" applyBorder="1" applyAlignment="1">
      <alignment horizontal="left" vertical="center" shrinkToFit="1"/>
    </xf>
    <xf numFmtId="4" fontId="5" fillId="4" borderId="1" xfId="0" applyNumberFormat="1" applyFont="1" applyFill="1" applyBorder="1" applyAlignment="1">
      <alignment horizontal="left" vertical="center" shrinkToFit="1"/>
    </xf>
    <xf numFmtId="0" fontId="0" fillId="4" borderId="1" xfId="0" applyFill="1" applyBorder="1" applyAlignment="1">
      <alignment horizontal="left" vertical="center" shrinkToFit="1"/>
    </xf>
    <xf numFmtId="3" fontId="5" fillId="4" borderId="1" xfId="0" applyNumberFormat="1" applyFont="1" applyFill="1" applyBorder="1" applyAlignment="1">
      <alignment horizontal="left" vertical="center" shrinkToFit="1"/>
    </xf>
    <xf numFmtId="0" fontId="0" fillId="0" borderId="1" xfId="0" applyBorder="1" applyAlignment="1">
      <alignment horizontal="left" vertical="center" shrinkToFit="1"/>
    </xf>
    <xf numFmtId="0" fontId="10" fillId="4" borderId="1" xfId="0" applyFont="1" applyFill="1" applyBorder="1" applyAlignment="1">
      <alignment horizontal="left" vertical="center" shrinkToFit="1"/>
    </xf>
    <xf numFmtId="0" fontId="25" fillId="0" borderId="1" xfId="0" applyFont="1" applyBorder="1" applyAlignment="1">
      <alignment horizontal="left" vertical="center" shrinkToFit="1"/>
    </xf>
    <xf numFmtId="0" fontId="26" fillId="12" borderId="0" xfId="0" applyFont="1" applyFill="1" applyAlignment="1">
      <alignment horizontal="center"/>
    </xf>
    <xf numFmtId="0" fontId="0" fillId="2" borderId="27" xfId="0" applyFill="1" applyBorder="1" applyAlignment="1">
      <alignment vertical="top" wrapText="1"/>
    </xf>
    <xf numFmtId="0" fontId="0" fillId="0" borderId="0" xfId="0" applyAlignment="1">
      <alignment vertical="top" wrapText="1"/>
    </xf>
    <xf numFmtId="0" fontId="0" fillId="0" borderId="28" xfId="0" applyBorder="1" applyAlignment="1">
      <alignment vertical="top" wrapText="1"/>
    </xf>
    <xf numFmtId="0" fontId="0" fillId="0" borderId="27" xfId="0" applyBorder="1" applyAlignment="1">
      <alignment vertical="top" wrapText="1"/>
    </xf>
    <xf numFmtId="0" fontId="0" fillId="0" borderId="33" xfId="0" applyBorder="1" applyAlignment="1">
      <alignment vertical="top" wrapText="1"/>
    </xf>
    <xf numFmtId="0" fontId="0" fillId="0" borderId="9" xfId="0" applyBorder="1" applyAlignment="1">
      <alignment vertical="top" wrapText="1"/>
    </xf>
    <xf numFmtId="0" fontId="0" fillId="0" borderId="34" xfId="0" applyBorder="1" applyAlignment="1">
      <alignment vertical="top" wrapText="1"/>
    </xf>
  </cellXfs>
  <cellStyles count="2">
    <cellStyle name="Komma" xfId="1" builtinId="3"/>
    <cellStyle name="Normal" xfId="0" builtinId="0"/>
  </cellStyles>
  <dxfs count="0"/>
  <tableStyles count="0" defaultTableStyle="TableStyleMedium2" defaultPivotStyle="PivotStyleLight16"/>
  <colors>
    <mruColors>
      <color rgb="FFFF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1067616</xdr:colOff>
      <xdr:row>9</xdr:row>
      <xdr:rowOff>38100</xdr:rowOff>
    </xdr:from>
    <xdr:to>
      <xdr:col>3</xdr:col>
      <xdr:colOff>784</xdr:colOff>
      <xdr:row>9</xdr:row>
      <xdr:rowOff>151158</xdr:rowOff>
    </xdr:to>
    <xdr:sp macro="" textlink="">
      <xdr:nvSpPr>
        <xdr:cNvPr id="2" name="Pil høyre 1">
          <a:extLst>
            <a:ext uri="{FF2B5EF4-FFF2-40B4-BE49-F238E27FC236}">
              <a16:creationId xmlns:a16="http://schemas.microsoft.com/office/drawing/2014/main" id="{2DF780DE-54C0-424D-A98D-621BF697CB15}"/>
            </a:ext>
          </a:extLst>
        </xdr:cNvPr>
        <xdr:cNvSpPr/>
      </xdr:nvSpPr>
      <xdr:spPr>
        <a:xfrm>
          <a:off x="2333625" y="2209800"/>
          <a:ext cx="2000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b-NO"/>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1067616</xdr:colOff>
      <xdr:row>9</xdr:row>
      <xdr:rowOff>13607</xdr:rowOff>
    </xdr:from>
    <xdr:to>
      <xdr:col>3</xdr:col>
      <xdr:colOff>784</xdr:colOff>
      <xdr:row>9</xdr:row>
      <xdr:rowOff>130148</xdr:rowOff>
    </xdr:to>
    <xdr:sp macro="" textlink="">
      <xdr:nvSpPr>
        <xdr:cNvPr id="2" name="Pil høyre 1">
          <a:extLst>
            <a:ext uri="{FF2B5EF4-FFF2-40B4-BE49-F238E27FC236}">
              <a16:creationId xmlns:a16="http://schemas.microsoft.com/office/drawing/2014/main" id="{44359DA8-BE5C-4F88-903A-44303C47F5DD}"/>
            </a:ext>
          </a:extLst>
        </xdr:cNvPr>
        <xdr:cNvSpPr/>
      </xdr:nvSpPr>
      <xdr:spPr>
        <a:xfrm>
          <a:off x="2333625" y="2190750"/>
          <a:ext cx="200025"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b-NO"/>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19050</xdr:colOff>
      <xdr:row>3</xdr:row>
      <xdr:rowOff>19051</xdr:rowOff>
    </xdr:from>
    <xdr:to>
      <xdr:col>10</xdr:col>
      <xdr:colOff>114300</xdr:colOff>
      <xdr:row>14</xdr:row>
      <xdr:rowOff>57151</xdr:rowOff>
    </xdr:to>
    <xdr:sp macro="" textlink="">
      <xdr:nvSpPr>
        <xdr:cNvPr id="2" name="TekstSylinder 1">
          <a:extLst>
            <a:ext uri="{FF2B5EF4-FFF2-40B4-BE49-F238E27FC236}">
              <a16:creationId xmlns:a16="http://schemas.microsoft.com/office/drawing/2014/main" id="{FC5B1B63-84CA-4FDD-BA62-0FF970E1F7BD}"/>
            </a:ext>
          </a:extLst>
        </xdr:cNvPr>
        <xdr:cNvSpPr txBox="1"/>
      </xdr:nvSpPr>
      <xdr:spPr>
        <a:xfrm>
          <a:off x="7105650" y="742951"/>
          <a:ext cx="4850130" cy="3870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Kontoene fra Norsk standard kontoplan og satt opp som en egen for Postens Pensjonistforbund, avdelinger. De kan deles opp i mange underkontoer. </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Det vil si følgende deling:</a:t>
          </a:r>
          <a:endParaRPr lang="nb-NO" sz="1200">
            <a:solidFill>
              <a:schemeClr val="dk1"/>
            </a:solidFill>
            <a:effectLst/>
            <a:latin typeface="+mn-lt"/>
            <a:ea typeface="+mn-ea"/>
            <a:cs typeface="+mn-cs"/>
          </a:endParaRPr>
        </a:p>
        <a:p>
          <a:r>
            <a:rPr lang="nb-NO" sz="1100">
              <a:solidFill>
                <a:schemeClr val="dk1"/>
              </a:solidFill>
              <a:effectLst/>
              <a:latin typeface="+mn-lt"/>
              <a:ea typeface="+mn-ea"/>
              <a:cs typeface="+mn-cs"/>
            </a:rPr>
            <a:t> </a:t>
          </a:r>
          <a:endParaRPr lang="nb-NO" sz="1200">
            <a:solidFill>
              <a:schemeClr val="dk1"/>
            </a:solidFill>
            <a:effectLst/>
            <a:latin typeface="+mn-lt"/>
            <a:ea typeface="+mn-ea"/>
            <a:cs typeface="+mn-cs"/>
          </a:endParaRPr>
        </a:p>
        <a:p>
          <a:r>
            <a:rPr lang="nb-NO" sz="1100" b="1" u="sng">
              <a:solidFill>
                <a:schemeClr val="dk1"/>
              </a:solidFill>
              <a:effectLst/>
              <a:latin typeface="+mn-lt"/>
              <a:ea typeface="+mn-ea"/>
              <a:cs typeface="+mn-cs"/>
            </a:rPr>
            <a:t>Driftsinntekter:</a:t>
          </a:r>
          <a:endParaRPr lang="nb-NO" sz="1200">
            <a:solidFill>
              <a:schemeClr val="dk1"/>
            </a:solidFill>
            <a:effectLst/>
            <a:latin typeface="+mn-lt"/>
            <a:ea typeface="+mn-ea"/>
            <a:cs typeface="+mn-cs"/>
          </a:endParaRPr>
        </a:p>
        <a:p>
          <a:pPr lvl="0"/>
          <a:r>
            <a:rPr lang="nb-NO" sz="1100" b="1">
              <a:solidFill>
                <a:schemeClr val="dk1"/>
              </a:solidFill>
              <a:effectLst/>
              <a:latin typeface="+mn-lt"/>
              <a:ea typeface="+mn-ea"/>
              <a:cs typeface="+mn-cs"/>
            </a:rPr>
            <a:t>kontogruppe3</a:t>
          </a:r>
          <a:r>
            <a:rPr lang="nb-NO" sz="1100">
              <a:solidFill>
                <a:schemeClr val="dk1"/>
              </a:solidFill>
              <a:effectLst/>
              <a:latin typeface="+mn-lt"/>
              <a:ea typeface="+mn-ea"/>
              <a:cs typeface="+mn-cs"/>
            </a:rPr>
            <a:t> for driftsinntekter:</a:t>
          </a:r>
          <a:endParaRPr lang="nb-NO" sz="1200">
            <a:solidFill>
              <a:schemeClr val="dk1"/>
            </a:solidFill>
            <a:effectLst/>
            <a:latin typeface="+mn-lt"/>
            <a:ea typeface="+mn-ea"/>
            <a:cs typeface="+mn-cs"/>
          </a:endParaRPr>
        </a:p>
        <a:p>
          <a:pPr lvl="1"/>
          <a:r>
            <a:rPr lang="nb-NO" sz="1100">
              <a:solidFill>
                <a:schemeClr val="dk1"/>
              </a:solidFill>
              <a:effectLst/>
              <a:latin typeface="+mn-lt"/>
              <a:ea typeface="+mn-ea"/>
              <a:cs typeface="+mn-cs"/>
            </a:rPr>
            <a:t>alt fra 3000 – 3999</a:t>
          </a:r>
          <a:endParaRPr lang="nb-NO" sz="1200">
            <a:solidFill>
              <a:schemeClr val="dk1"/>
            </a:solidFill>
            <a:effectLst/>
            <a:latin typeface="+mn-lt"/>
            <a:ea typeface="+mn-ea"/>
            <a:cs typeface="+mn-cs"/>
          </a:endParaRPr>
        </a:p>
        <a:p>
          <a:r>
            <a:rPr lang="nb-NO" sz="1100">
              <a:solidFill>
                <a:schemeClr val="dk1"/>
              </a:solidFill>
              <a:effectLst/>
              <a:latin typeface="+mn-lt"/>
              <a:ea typeface="+mn-ea"/>
              <a:cs typeface="+mn-cs"/>
            </a:rPr>
            <a:t> </a:t>
          </a:r>
          <a:endParaRPr lang="nb-NO" sz="1200">
            <a:solidFill>
              <a:schemeClr val="dk1"/>
            </a:solidFill>
            <a:effectLst/>
            <a:latin typeface="+mn-lt"/>
            <a:ea typeface="+mn-ea"/>
            <a:cs typeface="+mn-cs"/>
          </a:endParaRPr>
        </a:p>
        <a:p>
          <a:r>
            <a:rPr lang="nb-NO" sz="1100" b="1" u="sng">
              <a:solidFill>
                <a:schemeClr val="dk1"/>
              </a:solidFill>
              <a:effectLst/>
              <a:latin typeface="+mn-lt"/>
              <a:ea typeface="+mn-ea"/>
              <a:cs typeface="+mn-cs"/>
            </a:rPr>
            <a:t>Driftskostnader:</a:t>
          </a:r>
          <a:endParaRPr lang="nb-NO" sz="1200">
            <a:solidFill>
              <a:schemeClr val="dk1"/>
            </a:solidFill>
            <a:effectLst/>
            <a:latin typeface="+mn-lt"/>
            <a:ea typeface="+mn-ea"/>
            <a:cs typeface="+mn-cs"/>
          </a:endParaRPr>
        </a:p>
        <a:p>
          <a:pPr lvl="0"/>
          <a:r>
            <a:rPr lang="nb-NO" sz="1100" b="1">
              <a:solidFill>
                <a:schemeClr val="dk1"/>
              </a:solidFill>
              <a:effectLst/>
              <a:latin typeface="+mn-lt"/>
              <a:ea typeface="+mn-ea"/>
              <a:cs typeface="+mn-cs"/>
            </a:rPr>
            <a:t>kontogruppe 5 </a:t>
          </a:r>
          <a:r>
            <a:rPr lang="nb-NO" sz="1100">
              <a:solidFill>
                <a:schemeClr val="dk1"/>
              </a:solidFill>
              <a:effectLst/>
              <a:latin typeface="+mn-lt"/>
              <a:ea typeface="+mn-ea"/>
              <a:cs typeface="+mn-cs"/>
            </a:rPr>
            <a:t>for godtgjørelse og honorarer:</a:t>
          </a:r>
          <a:endParaRPr lang="nb-NO" sz="1200">
            <a:solidFill>
              <a:schemeClr val="dk1"/>
            </a:solidFill>
            <a:effectLst/>
            <a:latin typeface="+mn-lt"/>
            <a:ea typeface="+mn-ea"/>
            <a:cs typeface="+mn-cs"/>
          </a:endParaRPr>
        </a:p>
        <a:p>
          <a:pPr lvl="1"/>
          <a:r>
            <a:rPr lang="nb-NO" sz="1100">
              <a:solidFill>
                <a:schemeClr val="dk1"/>
              </a:solidFill>
              <a:effectLst/>
              <a:latin typeface="+mn-lt"/>
              <a:ea typeface="+mn-ea"/>
              <a:cs typeface="+mn-cs"/>
            </a:rPr>
            <a:t>5011 og 5012 for PPF LST – gjelder avdelinger dersom de betaler ut styrehonorar over kr. 10.000,- (skattepliktig).</a:t>
          </a:r>
          <a:endParaRPr lang="nb-NO" sz="1200">
            <a:solidFill>
              <a:schemeClr val="dk1"/>
            </a:solidFill>
            <a:effectLst/>
            <a:latin typeface="+mn-lt"/>
            <a:ea typeface="+mn-ea"/>
            <a:cs typeface="+mn-cs"/>
          </a:endParaRPr>
        </a:p>
        <a:p>
          <a:pPr lvl="0"/>
          <a:r>
            <a:rPr lang="nb-NO" sz="1100" b="1">
              <a:solidFill>
                <a:schemeClr val="dk1"/>
              </a:solidFill>
              <a:effectLst/>
              <a:latin typeface="+mn-lt"/>
              <a:ea typeface="+mn-ea"/>
              <a:cs typeface="+mn-cs"/>
            </a:rPr>
            <a:t>Kontogruppe 6 og 7 </a:t>
          </a:r>
          <a:r>
            <a:rPr lang="nb-NO" sz="1100">
              <a:solidFill>
                <a:schemeClr val="dk1"/>
              </a:solidFill>
              <a:effectLst/>
              <a:latin typeface="+mn-lt"/>
              <a:ea typeface="+mn-ea"/>
              <a:cs typeface="+mn-cs"/>
            </a:rPr>
            <a:t>for driftskostnader:</a:t>
          </a:r>
          <a:endParaRPr lang="nb-NO" sz="1200">
            <a:solidFill>
              <a:schemeClr val="dk1"/>
            </a:solidFill>
            <a:effectLst/>
            <a:latin typeface="+mn-lt"/>
            <a:ea typeface="+mn-ea"/>
            <a:cs typeface="+mn-cs"/>
          </a:endParaRPr>
        </a:p>
        <a:p>
          <a:pPr lvl="1"/>
          <a:r>
            <a:rPr lang="nb-NO" sz="1100">
              <a:solidFill>
                <a:schemeClr val="dk1"/>
              </a:solidFill>
              <a:effectLst/>
              <a:latin typeface="+mn-lt"/>
              <a:ea typeface="+mn-ea"/>
              <a:cs typeface="+mn-cs"/>
            </a:rPr>
            <a:t>6000 – 7999 alle driftskostnader inkl. styrehonorarer</a:t>
          </a:r>
          <a:endParaRPr lang="nb-NO" sz="1200">
            <a:solidFill>
              <a:schemeClr val="dk1"/>
            </a:solidFill>
            <a:effectLst/>
            <a:latin typeface="+mn-lt"/>
            <a:ea typeface="+mn-ea"/>
            <a:cs typeface="+mn-cs"/>
          </a:endParaRPr>
        </a:p>
        <a:p>
          <a:r>
            <a:rPr lang="nb-NO" sz="1100">
              <a:solidFill>
                <a:schemeClr val="dk1"/>
              </a:solidFill>
              <a:effectLst/>
              <a:latin typeface="+mn-lt"/>
              <a:ea typeface="+mn-ea"/>
              <a:cs typeface="+mn-cs"/>
            </a:rPr>
            <a:t> </a:t>
          </a:r>
          <a:endParaRPr lang="nb-NO" sz="1200">
            <a:solidFill>
              <a:schemeClr val="dk1"/>
            </a:solidFill>
            <a:effectLst/>
            <a:latin typeface="+mn-lt"/>
            <a:ea typeface="+mn-ea"/>
            <a:cs typeface="+mn-cs"/>
          </a:endParaRPr>
        </a:p>
        <a:p>
          <a:r>
            <a:rPr lang="nb-NO" sz="1100" b="1" u="sng">
              <a:solidFill>
                <a:schemeClr val="dk1"/>
              </a:solidFill>
              <a:effectLst/>
              <a:latin typeface="+mn-lt"/>
              <a:ea typeface="+mn-ea"/>
              <a:cs typeface="+mn-cs"/>
            </a:rPr>
            <a:t>Finansinntekter:</a:t>
          </a:r>
          <a:endParaRPr lang="nb-NO" sz="1200">
            <a:solidFill>
              <a:schemeClr val="dk1"/>
            </a:solidFill>
            <a:effectLst/>
            <a:latin typeface="+mn-lt"/>
            <a:ea typeface="+mn-ea"/>
            <a:cs typeface="+mn-cs"/>
          </a:endParaRPr>
        </a:p>
        <a:p>
          <a:pPr lvl="0"/>
          <a:r>
            <a:rPr lang="nb-NO" sz="1100" b="1">
              <a:solidFill>
                <a:schemeClr val="dk1"/>
              </a:solidFill>
              <a:effectLst/>
              <a:latin typeface="+mn-lt"/>
              <a:ea typeface="+mn-ea"/>
              <a:cs typeface="+mn-cs"/>
            </a:rPr>
            <a:t>Kontogruppe 8 </a:t>
          </a:r>
          <a:r>
            <a:rPr lang="nb-NO" sz="1100">
              <a:solidFill>
                <a:schemeClr val="dk1"/>
              </a:solidFill>
              <a:effectLst/>
              <a:latin typeface="+mn-lt"/>
              <a:ea typeface="+mn-ea"/>
              <a:cs typeface="+mn-cs"/>
            </a:rPr>
            <a:t>finansinntekter:</a:t>
          </a:r>
          <a:endParaRPr lang="nb-NO" sz="1200">
            <a:solidFill>
              <a:schemeClr val="dk1"/>
            </a:solidFill>
            <a:effectLst/>
            <a:latin typeface="+mn-lt"/>
            <a:ea typeface="+mn-ea"/>
            <a:cs typeface="+mn-cs"/>
          </a:endParaRPr>
        </a:p>
        <a:p>
          <a:pPr lvl="1"/>
          <a:r>
            <a:rPr lang="nb-NO" sz="1100">
              <a:solidFill>
                <a:schemeClr val="dk1"/>
              </a:solidFill>
              <a:effectLst/>
              <a:latin typeface="+mn-lt"/>
              <a:ea typeface="+mn-ea"/>
              <a:cs typeface="+mn-cs"/>
            </a:rPr>
            <a:t>8040 – renteinntekter</a:t>
          </a:r>
          <a:endParaRPr lang="nb-NO" sz="1200">
            <a:solidFill>
              <a:schemeClr val="dk1"/>
            </a:solidFill>
            <a:effectLst/>
            <a:latin typeface="+mn-lt"/>
            <a:ea typeface="+mn-ea"/>
            <a:cs typeface="+mn-cs"/>
          </a:endParaRPr>
        </a:p>
        <a:p>
          <a:r>
            <a:rPr lang="nb-NO" sz="1100">
              <a:solidFill>
                <a:schemeClr val="dk1"/>
              </a:solidFill>
              <a:effectLst/>
              <a:latin typeface="+mn-lt"/>
              <a:ea typeface="+mn-ea"/>
              <a:cs typeface="+mn-cs"/>
            </a:rPr>
            <a:t> </a:t>
          </a:r>
          <a:endParaRPr lang="nb-NO" sz="1200">
            <a:solidFill>
              <a:schemeClr val="dk1"/>
            </a:solidFill>
            <a:effectLst/>
            <a:latin typeface="+mn-lt"/>
            <a:ea typeface="+mn-ea"/>
            <a:cs typeface="+mn-cs"/>
          </a:endParaRPr>
        </a:p>
        <a:p>
          <a:r>
            <a:rPr lang="nb-NO" sz="1100" b="1" u="sng">
              <a:solidFill>
                <a:schemeClr val="dk1"/>
              </a:solidFill>
              <a:effectLst/>
              <a:latin typeface="+mn-lt"/>
              <a:ea typeface="+mn-ea"/>
              <a:cs typeface="+mn-cs"/>
            </a:rPr>
            <a:t>Eiendeler:</a:t>
          </a:r>
          <a:endParaRPr lang="nb-NO" sz="1200">
            <a:solidFill>
              <a:schemeClr val="dk1"/>
            </a:solidFill>
            <a:effectLst/>
            <a:latin typeface="+mn-lt"/>
            <a:ea typeface="+mn-ea"/>
            <a:cs typeface="+mn-cs"/>
          </a:endParaRPr>
        </a:p>
        <a:p>
          <a:pPr lvl="0"/>
          <a:r>
            <a:rPr lang="nb-NO" sz="1100">
              <a:solidFill>
                <a:schemeClr val="dk1"/>
              </a:solidFill>
              <a:effectLst/>
              <a:latin typeface="+mn-lt"/>
              <a:ea typeface="+mn-ea"/>
              <a:cs typeface="+mn-cs"/>
            </a:rPr>
            <a:t>Bankkontoer og kasser</a:t>
          </a:r>
          <a:endParaRPr lang="nb-NO" sz="1200">
            <a:solidFill>
              <a:schemeClr val="dk1"/>
            </a:solidFill>
            <a:effectLst/>
            <a:latin typeface="+mn-lt"/>
            <a:ea typeface="+mn-ea"/>
            <a:cs typeface="+mn-cs"/>
          </a:endParaRPr>
        </a:p>
        <a:p>
          <a:pPr lvl="1"/>
          <a:r>
            <a:rPr lang="nb-NO" sz="1100">
              <a:solidFill>
                <a:schemeClr val="dk1"/>
              </a:solidFill>
              <a:effectLst/>
              <a:latin typeface="+mn-lt"/>
              <a:ea typeface="+mn-ea"/>
              <a:cs typeface="+mn-cs"/>
            </a:rPr>
            <a:t>1910, 1920, 1930</a:t>
          </a:r>
          <a:endParaRPr lang="nb-NO" sz="12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theme="5" tint="0.39997558519241921"/>
    <pageSetUpPr fitToPage="1"/>
  </sheetPr>
  <dimension ref="A1:Q700"/>
  <sheetViews>
    <sheetView zoomScale="99" zoomScaleNormal="99" workbookViewId="0">
      <pane ySplit="12" topLeftCell="A20" activePane="bottomLeft" state="frozen"/>
      <selection activeCell="B3" sqref="B3:D3"/>
      <selection pane="bottomLeft" activeCell="G22" sqref="G22"/>
    </sheetView>
  </sheetViews>
  <sheetFormatPr baseColWidth="10" defaultColWidth="11.21875" defaultRowHeight="14.4" x14ac:dyDescent="0.3"/>
  <cols>
    <col min="1" max="1" width="9.77734375" style="42" customWidth="1"/>
    <col min="2" max="2" width="11.5546875" style="120" customWidth="1"/>
    <col min="3" max="3" width="18.5546875" style="9" customWidth="1"/>
    <col min="4" max="6" width="12.77734375" style="10" customWidth="1"/>
    <col min="7" max="7" width="15.21875" style="10" bestFit="1" customWidth="1"/>
    <col min="8" max="15" width="12.77734375" style="10" customWidth="1"/>
    <col min="16" max="16" width="11.21875" style="11"/>
    <col min="18" max="16384" width="11.21875" style="3"/>
  </cols>
  <sheetData>
    <row r="1" spans="1:17" customFormat="1" ht="33.6" customHeight="1" x14ac:dyDescent="0.3">
      <c r="A1" s="43" t="s">
        <v>5</v>
      </c>
      <c r="B1" s="114"/>
      <c r="C1" s="33"/>
      <c r="D1" s="34"/>
      <c r="E1" s="34"/>
      <c r="F1" s="34"/>
      <c r="G1" s="34"/>
      <c r="H1" s="34"/>
      <c r="I1" s="34"/>
      <c r="J1" s="34"/>
      <c r="K1" s="34"/>
      <c r="L1" s="34"/>
      <c r="M1" s="34"/>
      <c r="N1" s="34"/>
      <c r="O1" s="34"/>
      <c r="P1" s="81"/>
    </row>
    <row r="2" spans="1:17" s="48" customFormat="1" ht="21" customHeight="1" x14ac:dyDescent="0.3">
      <c r="A2" s="44" t="s">
        <v>48</v>
      </c>
      <c r="B2" s="115"/>
      <c r="C2" s="35"/>
      <c r="D2" s="32">
        <v>2024</v>
      </c>
      <c r="E2" s="17"/>
      <c r="F2" s="17"/>
      <c r="G2" s="17"/>
      <c r="H2" s="17"/>
      <c r="I2" s="142" t="s">
        <v>35</v>
      </c>
      <c r="J2" s="17"/>
      <c r="K2" s="17"/>
      <c r="L2" s="17"/>
      <c r="M2" s="17"/>
      <c r="N2" s="17"/>
      <c r="O2" s="17"/>
      <c r="P2" s="76"/>
    </row>
    <row r="3" spans="1:17" s="49" customFormat="1" ht="21" customHeight="1" x14ac:dyDescent="0.3">
      <c r="A3" s="44" t="s">
        <v>3</v>
      </c>
      <c r="B3" s="115"/>
      <c r="C3" s="36"/>
      <c r="D3" s="236" t="s">
        <v>148</v>
      </c>
      <c r="E3" s="237"/>
      <c r="F3" s="237"/>
      <c r="G3" s="238"/>
      <c r="H3" s="17"/>
      <c r="I3" s="77" t="s">
        <v>40</v>
      </c>
      <c r="J3" s="17"/>
      <c r="K3" s="17"/>
      <c r="L3" s="17"/>
      <c r="M3" s="17"/>
      <c r="N3" s="17"/>
      <c r="O3" s="17"/>
      <c r="P3" s="76"/>
    </row>
    <row r="4" spans="1:17" s="49" customFormat="1" ht="21" customHeight="1" x14ac:dyDescent="0.3">
      <c r="A4" s="44" t="s">
        <v>114</v>
      </c>
      <c r="B4" s="115"/>
      <c r="C4" s="36"/>
      <c r="D4" s="236" t="s">
        <v>151</v>
      </c>
      <c r="E4" s="237"/>
      <c r="F4" s="237"/>
      <c r="G4" s="238"/>
      <c r="H4" s="17"/>
      <c r="I4" s="82"/>
      <c r="J4" s="17"/>
      <c r="K4" s="17"/>
      <c r="L4" s="17"/>
      <c r="M4" s="17"/>
      <c r="N4" s="17"/>
      <c r="O4" s="17"/>
      <c r="P4" s="76"/>
    </row>
    <row r="5" spans="1:17" s="49" customFormat="1" ht="21" customHeight="1" x14ac:dyDescent="0.3">
      <c r="A5" s="44" t="s">
        <v>45</v>
      </c>
      <c r="B5" s="115"/>
      <c r="C5" s="36"/>
      <c r="D5" s="236" t="s">
        <v>152</v>
      </c>
      <c r="E5" s="237"/>
      <c r="F5" s="237"/>
      <c r="G5" s="238"/>
      <c r="H5" s="17"/>
      <c r="I5" s="82" t="s">
        <v>34</v>
      </c>
      <c r="J5" s="17"/>
      <c r="K5" s="17"/>
      <c r="L5" s="17"/>
      <c r="M5" s="17"/>
      <c r="N5" s="17"/>
      <c r="O5" s="17"/>
      <c r="P5" s="76"/>
    </row>
    <row r="6" spans="1:17" s="49" customFormat="1" ht="15.6" x14ac:dyDescent="0.3">
      <c r="A6" s="44" t="s">
        <v>46</v>
      </c>
      <c r="B6" s="115"/>
      <c r="C6" s="37"/>
      <c r="D6" s="239" t="s">
        <v>149</v>
      </c>
      <c r="E6" s="240"/>
      <c r="F6" s="240"/>
      <c r="G6" s="241"/>
      <c r="H6" s="17"/>
      <c r="I6" s="82" t="s">
        <v>32</v>
      </c>
      <c r="J6" s="50"/>
      <c r="K6" s="50"/>
      <c r="L6" s="50"/>
      <c r="M6" s="17"/>
      <c r="N6" s="17"/>
      <c r="O6" s="17"/>
      <c r="P6" s="76"/>
    </row>
    <row r="7" spans="1:17" s="49" customFormat="1" ht="15.6" x14ac:dyDescent="0.3">
      <c r="A7" s="44" t="s">
        <v>47</v>
      </c>
      <c r="B7" s="115"/>
      <c r="C7" s="38"/>
      <c r="D7" s="239" t="s">
        <v>150</v>
      </c>
      <c r="E7" s="240"/>
      <c r="F7" s="240"/>
      <c r="G7" s="241"/>
      <c r="H7" s="17"/>
      <c r="I7" s="82" t="s">
        <v>33</v>
      </c>
      <c r="J7" s="50"/>
      <c r="K7" s="50"/>
      <c r="L7" s="50"/>
      <c r="M7" s="17"/>
      <c r="N7" s="17"/>
      <c r="O7" s="17"/>
      <c r="P7" s="76"/>
    </row>
    <row r="8" spans="1:17" s="49" customFormat="1" ht="15.6" x14ac:dyDescent="0.3">
      <c r="A8" s="82"/>
      <c r="B8" s="116"/>
      <c r="C8" s="82"/>
      <c r="D8" s="82"/>
      <c r="E8" s="82"/>
      <c r="F8" s="82"/>
      <c r="G8" s="82"/>
      <c r="H8" s="82"/>
      <c r="I8" s="113" t="s">
        <v>61</v>
      </c>
      <c r="J8" s="50"/>
      <c r="K8" s="50"/>
      <c r="L8" s="50"/>
      <c r="M8" s="17"/>
      <c r="N8" s="17"/>
      <c r="O8" s="17"/>
      <c r="P8" s="76"/>
    </row>
    <row r="9" spans="1:17" ht="6" customHeight="1" x14ac:dyDescent="0.3">
      <c r="A9" s="78"/>
      <c r="B9" s="117"/>
      <c r="C9" s="80"/>
      <c r="D9" s="62"/>
      <c r="E9" s="62"/>
      <c r="F9" s="62"/>
      <c r="G9" s="62"/>
      <c r="H9" s="62"/>
      <c r="I9" s="62"/>
      <c r="J9" s="62"/>
      <c r="K9" s="62"/>
      <c r="L9" s="62"/>
      <c r="M9" s="62"/>
      <c r="N9" s="62"/>
      <c r="O9" s="62"/>
      <c r="P9" s="62"/>
    </row>
    <row r="10" spans="1:17" s="6" customFormat="1" ht="15" thickBot="1" x14ac:dyDescent="0.35">
      <c r="A10" s="73" t="s">
        <v>63</v>
      </c>
      <c r="B10" s="118"/>
      <c r="C10" s="68"/>
      <c r="D10" s="74">
        <v>17500</v>
      </c>
      <c r="E10" s="74">
        <v>25000</v>
      </c>
      <c r="F10" s="74"/>
      <c r="G10" s="74">
        <v>70000</v>
      </c>
      <c r="H10" s="74">
        <v>25000</v>
      </c>
      <c r="I10" s="74">
        <v>82500</v>
      </c>
      <c r="J10" s="74">
        <v>7000</v>
      </c>
      <c r="K10" s="74">
        <v>22000</v>
      </c>
      <c r="L10" s="74">
        <v>600</v>
      </c>
      <c r="M10" s="74"/>
      <c r="N10" s="74"/>
      <c r="O10" s="74">
        <v>3000</v>
      </c>
      <c r="P10" s="74">
        <v>2000</v>
      </c>
      <c r="Q10" s="56"/>
    </row>
    <row r="11" spans="1:17" s="56" customFormat="1" ht="15" thickBot="1" x14ac:dyDescent="0.35">
      <c r="A11" s="63" t="s">
        <v>2</v>
      </c>
      <c r="B11" s="119"/>
      <c r="C11" s="64"/>
      <c r="D11" s="65">
        <f t="shared" ref="D11:P11" si="0">SUBTOTAL(9,D13:D1001)</f>
        <v>15500</v>
      </c>
      <c r="E11" s="65">
        <f t="shared" si="0"/>
        <v>23345.13</v>
      </c>
      <c r="F11" s="65">
        <f t="shared" si="0"/>
        <v>0</v>
      </c>
      <c r="G11" s="65">
        <f t="shared" si="0"/>
        <v>64560.25</v>
      </c>
      <c r="H11" s="65">
        <f t="shared" si="0"/>
        <v>19774.5</v>
      </c>
      <c r="I11" s="65">
        <f t="shared" si="0"/>
        <v>81424.509999999995</v>
      </c>
      <c r="J11" s="65">
        <f t="shared" si="0"/>
        <v>7836.130000000001</v>
      </c>
      <c r="K11" s="65">
        <f t="shared" si="0"/>
        <v>18581</v>
      </c>
      <c r="L11" s="65">
        <f t="shared" si="0"/>
        <v>300</v>
      </c>
      <c r="M11" s="65">
        <f t="shared" si="0"/>
        <v>0</v>
      </c>
      <c r="N11" s="65">
        <f t="shared" si="0"/>
        <v>0</v>
      </c>
      <c r="O11" s="65">
        <f t="shared" si="0"/>
        <v>4633</v>
      </c>
      <c r="P11" s="65">
        <f t="shared" si="0"/>
        <v>294.74</v>
      </c>
    </row>
    <row r="12" spans="1:17" s="7" customFormat="1" ht="45" customHeight="1" thickBot="1" x14ac:dyDescent="0.35">
      <c r="A12" s="162" t="s">
        <v>31</v>
      </c>
      <c r="B12" s="163" t="s">
        <v>115</v>
      </c>
      <c r="C12" s="164" t="s">
        <v>16</v>
      </c>
      <c r="D12" s="139" t="s">
        <v>140</v>
      </c>
      <c r="E12" s="139" t="s">
        <v>145</v>
      </c>
      <c r="F12" s="139" t="s">
        <v>141</v>
      </c>
      <c r="G12" s="139" t="s">
        <v>142</v>
      </c>
      <c r="H12" s="139" t="s">
        <v>101</v>
      </c>
      <c r="I12" s="139" t="s">
        <v>102</v>
      </c>
      <c r="J12" s="139" t="s">
        <v>146</v>
      </c>
      <c r="K12" s="139" t="s">
        <v>125</v>
      </c>
      <c r="L12" s="139" t="s">
        <v>103</v>
      </c>
      <c r="M12" s="139"/>
      <c r="N12" s="139"/>
      <c r="O12" s="139" t="s">
        <v>147</v>
      </c>
      <c r="P12" s="157" t="s">
        <v>112</v>
      </c>
      <c r="Q12" s="57"/>
    </row>
    <row r="13" spans="1:17" x14ac:dyDescent="0.3">
      <c r="A13" s="153" t="s">
        <v>159</v>
      </c>
      <c r="B13" s="154">
        <v>45300</v>
      </c>
      <c r="C13" s="155" t="s">
        <v>160</v>
      </c>
      <c r="D13" s="156"/>
      <c r="E13" s="156"/>
      <c r="F13" s="156"/>
      <c r="G13" s="156"/>
      <c r="H13" s="156"/>
      <c r="I13" s="156"/>
      <c r="J13" s="156">
        <v>2142.83</v>
      </c>
      <c r="K13" s="156"/>
      <c r="L13" s="156"/>
      <c r="M13" s="156"/>
      <c r="N13" s="156"/>
      <c r="O13" s="156"/>
      <c r="P13" s="156"/>
    </row>
    <row r="14" spans="1:17" x14ac:dyDescent="0.3">
      <c r="A14" s="148" t="s">
        <v>162</v>
      </c>
      <c r="B14" s="154">
        <v>45322</v>
      </c>
      <c r="C14" s="150" t="s">
        <v>169</v>
      </c>
      <c r="D14" s="151"/>
      <c r="E14" s="151"/>
      <c r="F14" s="151"/>
      <c r="G14" s="151">
        <v>21325</v>
      </c>
      <c r="H14" s="151"/>
      <c r="I14" s="151"/>
      <c r="J14" s="151"/>
      <c r="K14" s="151"/>
      <c r="L14" s="151"/>
      <c r="M14" s="151"/>
      <c r="N14" s="151"/>
      <c r="O14" s="151"/>
      <c r="P14" s="151"/>
    </row>
    <row r="15" spans="1:17" x14ac:dyDescent="0.3">
      <c r="A15" s="148" t="s">
        <v>168</v>
      </c>
      <c r="B15" s="154">
        <v>45351</v>
      </c>
      <c r="C15" s="150" t="s">
        <v>171</v>
      </c>
      <c r="D15" s="151"/>
      <c r="E15" s="151"/>
      <c r="F15" s="151"/>
      <c r="G15" s="151">
        <v>8512.5</v>
      </c>
      <c r="H15" s="151">
        <v>4809.25</v>
      </c>
      <c r="I15" s="151"/>
      <c r="J15" s="151"/>
      <c r="K15" s="151"/>
      <c r="L15" s="151"/>
      <c r="M15" s="151"/>
      <c r="N15" s="151"/>
      <c r="O15" s="151"/>
      <c r="P15" s="151"/>
    </row>
    <row r="16" spans="1:17" x14ac:dyDescent="0.3">
      <c r="A16" s="148" t="s">
        <v>182</v>
      </c>
      <c r="B16" s="154">
        <v>45372</v>
      </c>
      <c r="C16" s="150" t="s">
        <v>183</v>
      </c>
      <c r="D16" s="151"/>
      <c r="E16" s="151"/>
      <c r="F16" s="151"/>
      <c r="G16" s="151"/>
      <c r="H16" s="151"/>
      <c r="I16" s="151"/>
      <c r="J16" s="151"/>
      <c r="K16" s="151"/>
      <c r="L16" s="151"/>
      <c r="M16" s="151"/>
      <c r="N16" s="151"/>
      <c r="O16" s="151"/>
      <c r="P16" s="151">
        <v>294.74</v>
      </c>
    </row>
    <row r="17" spans="1:16" x14ac:dyDescent="0.3">
      <c r="A17" s="148" t="s">
        <v>198</v>
      </c>
      <c r="B17" s="154">
        <v>45401</v>
      </c>
      <c r="C17" s="150" t="s">
        <v>199</v>
      </c>
      <c r="D17" s="151">
        <v>15500</v>
      </c>
      <c r="E17" s="151"/>
      <c r="F17" s="151"/>
      <c r="G17" s="151"/>
      <c r="H17" s="151"/>
      <c r="I17" s="151"/>
      <c r="J17" s="151"/>
      <c r="K17" s="151"/>
      <c r="L17" s="151"/>
      <c r="M17" s="151"/>
      <c r="N17" s="151"/>
      <c r="O17" s="151"/>
      <c r="P17" s="151"/>
    </row>
    <row r="18" spans="1:16" x14ac:dyDescent="0.3">
      <c r="A18" s="148" t="s">
        <v>205</v>
      </c>
      <c r="B18" s="154">
        <v>45415</v>
      </c>
      <c r="C18" s="150" t="s">
        <v>217</v>
      </c>
      <c r="D18" s="151"/>
      <c r="E18" s="151"/>
      <c r="F18" s="151"/>
      <c r="G18" s="235"/>
      <c r="H18" s="151"/>
      <c r="I18" s="151">
        <v>780</v>
      </c>
      <c r="J18" s="151"/>
      <c r="K18" s="151"/>
      <c r="L18" s="151"/>
      <c r="M18" s="151"/>
      <c r="N18" s="151"/>
      <c r="O18" s="151"/>
      <c r="P18" s="152"/>
    </row>
    <row r="19" spans="1:16" x14ac:dyDescent="0.3">
      <c r="A19" s="148" t="s">
        <v>206</v>
      </c>
      <c r="B19" s="154">
        <v>45418</v>
      </c>
      <c r="C19" s="150" t="s">
        <v>217</v>
      </c>
      <c r="D19" s="151"/>
      <c r="E19" s="151"/>
      <c r="F19" s="151"/>
      <c r="G19" s="151">
        <v>650</v>
      </c>
      <c r="H19" s="151"/>
      <c r="I19" s="151"/>
      <c r="J19" s="151"/>
      <c r="K19" s="151"/>
      <c r="L19" s="151"/>
      <c r="M19" s="151"/>
      <c r="N19" s="151"/>
      <c r="O19" s="151"/>
      <c r="P19" s="152"/>
    </row>
    <row r="20" spans="1:16" x14ac:dyDescent="0.3">
      <c r="A20" s="148" t="s">
        <v>213</v>
      </c>
      <c r="B20" s="154">
        <v>45419</v>
      </c>
      <c r="C20" s="150" t="s">
        <v>214</v>
      </c>
      <c r="D20" s="151"/>
      <c r="E20" s="151"/>
      <c r="F20" s="151"/>
      <c r="G20" s="235">
        <v>7526.5</v>
      </c>
      <c r="H20" s="151">
        <v>4159.75</v>
      </c>
      <c r="I20" s="151"/>
      <c r="J20" s="151"/>
      <c r="K20" s="151"/>
      <c r="L20" s="151"/>
      <c r="M20" s="151"/>
      <c r="N20" s="151"/>
      <c r="O20" s="151"/>
      <c r="P20" s="152"/>
    </row>
    <row r="21" spans="1:16" x14ac:dyDescent="0.3">
      <c r="A21" s="148" t="s">
        <v>215</v>
      </c>
      <c r="B21" s="154">
        <v>45425</v>
      </c>
      <c r="C21" s="150" t="s">
        <v>216</v>
      </c>
      <c r="D21" s="151"/>
      <c r="E21" s="151"/>
      <c r="F21" s="151"/>
      <c r="G21" s="151"/>
      <c r="H21" s="151"/>
      <c r="I21" s="151"/>
      <c r="J21" s="151">
        <v>2424.52</v>
      </c>
      <c r="K21" s="151"/>
      <c r="L21" s="151"/>
      <c r="M21" s="151"/>
      <c r="N21" s="151"/>
      <c r="O21" s="151"/>
      <c r="P21" s="152"/>
    </row>
    <row r="22" spans="1:16" x14ac:dyDescent="0.3">
      <c r="A22" s="148" t="s">
        <v>232</v>
      </c>
      <c r="B22" s="154">
        <v>45432</v>
      </c>
      <c r="C22" s="150" t="s">
        <v>225</v>
      </c>
      <c r="D22" s="151"/>
      <c r="E22" s="151"/>
      <c r="F22" s="151"/>
      <c r="G22" s="151"/>
      <c r="H22" s="151"/>
      <c r="I22" s="151">
        <v>11804.51</v>
      </c>
      <c r="J22" s="151"/>
      <c r="K22" s="151"/>
      <c r="L22" s="151"/>
      <c r="M22" s="151"/>
      <c r="N22" s="151"/>
      <c r="O22" s="151"/>
      <c r="P22" s="152"/>
    </row>
    <row r="23" spans="1:16" x14ac:dyDescent="0.3">
      <c r="A23" s="148" t="s">
        <v>234</v>
      </c>
      <c r="B23" s="149">
        <v>45474</v>
      </c>
      <c r="C23" s="150" t="s">
        <v>235</v>
      </c>
      <c r="D23" s="151"/>
      <c r="E23" s="151">
        <v>23220</v>
      </c>
      <c r="F23" s="151"/>
      <c r="G23" s="151"/>
      <c r="H23" s="151"/>
      <c r="I23" s="151"/>
      <c r="J23" s="151"/>
      <c r="K23" s="151"/>
      <c r="L23" s="151"/>
      <c r="M23" s="151"/>
      <c r="N23" s="151"/>
      <c r="O23" s="151"/>
      <c r="P23" s="152"/>
    </row>
    <row r="24" spans="1:16" x14ac:dyDescent="0.3">
      <c r="A24" s="148" t="s">
        <v>240</v>
      </c>
      <c r="B24" s="149">
        <v>45546</v>
      </c>
      <c r="C24" s="150" t="s">
        <v>216</v>
      </c>
      <c r="D24" s="151"/>
      <c r="E24" s="151"/>
      <c r="F24" s="151"/>
      <c r="G24" s="151"/>
      <c r="H24" s="151"/>
      <c r="I24" s="151"/>
      <c r="J24" s="151">
        <v>3268.78</v>
      </c>
      <c r="K24" s="151"/>
      <c r="L24" s="151"/>
      <c r="M24" s="151"/>
      <c r="N24" s="151"/>
      <c r="O24" s="151"/>
      <c r="P24" s="152"/>
    </row>
    <row r="25" spans="1:16" x14ac:dyDescent="0.3">
      <c r="A25" s="148" t="s">
        <v>244</v>
      </c>
      <c r="B25" s="149">
        <v>45550</v>
      </c>
      <c r="C25" s="150" t="s">
        <v>258</v>
      </c>
      <c r="D25" s="151"/>
      <c r="E25" s="151"/>
      <c r="F25" s="151"/>
      <c r="G25" s="151">
        <v>8617.75</v>
      </c>
      <c r="H25" s="151">
        <v>5072.3999999999996</v>
      </c>
      <c r="I25" s="151"/>
      <c r="J25" s="151"/>
      <c r="K25" s="151"/>
      <c r="L25" s="151"/>
      <c r="M25" s="151"/>
      <c r="N25" s="151"/>
      <c r="O25" s="151"/>
      <c r="P25" s="152"/>
    </row>
    <row r="26" spans="1:16" x14ac:dyDescent="0.3">
      <c r="A26" s="148" t="s">
        <v>254</v>
      </c>
      <c r="B26" s="149">
        <v>45588</v>
      </c>
      <c r="C26" s="150" t="s">
        <v>255</v>
      </c>
      <c r="D26" s="151"/>
      <c r="E26" s="151"/>
      <c r="F26" s="151"/>
      <c r="G26" s="151"/>
      <c r="H26" s="151"/>
      <c r="I26" s="151">
        <v>68840</v>
      </c>
      <c r="J26" s="151"/>
      <c r="K26" s="151"/>
      <c r="L26" s="151"/>
      <c r="M26" s="151"/>
      <c r="N26" s="151"/>
      <c r="O26" s="151"/>
      <c r="P26" s="152"/>
    </row>
    <row r="27" spans="1:16" x14ac:dyDescent="0.3">
      <c r="A27" s="42" t="s">
        <v>271</v>
      </c>
      <c r="B27" s="149">
        <v>45623</v>
      </c>
      <c r="C27" s="150" t="s">
        <v>272</v>
      </c>
      <c r="D27" s="151"/>
      <c r="E27" s="151"/>
      <c r="F27" s="151"/>
      <c r="G27" s="151">
        <v>2165</v>
      </c>
      <c r="H27" s="151"/>
      <c r="I27" s="151"/>
      <c r="J27" s="151"/>
      <c r="K27" s="151"/>
      <c r="L27" s="151"/>
      <c r="M27" s="151"/>
      <c r="N27" s="151"/>
      <c r="O27" s="151"/>
      <c r="P27" s="152"/>
    </row>
    <row r="28" spans="1:16" x14ac:dyDescent="0.3">
      <c r="A28" s="148" t="s">
        <v>273</v>
      </c>
      <c r="B28" s="149">
        <v>45625</v>
      </c>
      <c r="C28" s="150" t="s">
        <v>274</v>
      </c>
      <c r="D28" s="151"/>
      <c r="E28" s="151"/>
      <c r="F28" s="151"/>
      <c r="G28" s="151">
        <v>15763.5</v>
      </c>
      <c r="H28" s="151">
        <v>5733.1</v>
      </c>
      <c r="I28" s="151"/>
      <c r="J28" s="151"/>
      <c r="K28" s="151"/>
      <c r="L28" s="151"/>
      <c r="M28" s="151"/>
      <c r="N28" s="151"/>
      <c r="O28" s="151"/>
      <c r="P28" s="152"/>
    </row>
    <row r="29" spans="1:16" ht="13.95" customHeight="1" x14ac:dyDescent="0.3">
      <c r="A29" s="148" t="s">
        <v>281</v>
      </c>
      <c r="B29" s="149">
        <v>45636</v>
      </c>
      <c r="C29" s="150" t="s">
        <v>282</v>
      </c>
      <c r="D29" s="151"/>
      <c r="E29" s="151">
        <v>125.13</v>
      </c>
      <c r="F29" s="151"/>
      <c r="G29" s="151"/>
      <c r="H29" s="151"/>
      <c r="I29" s="151"/>
      <c r="J29" s="151"/>
      <c r="K29" s="151"/>
      <c r="L29" s="151"/>
      <c r="M29" s="151"/>
      <c r="N29" s="151"/>
      <c r="O29" s="151"/>
      <c r="P29" s="152"/>
    </row>
    <row r="30" spans="1:16" x14ac:dyDescent="0.3">
      <c r="A30" s="148" t="s">
        <v>292</v>
      </c>
      <c r="B30" s="149">
        <v>46009</v>
      </c>
      <c r="C30" s="150" t="s">
        <v>293</v>
      </c>
      <c r="D30" s="151"/>
      <c r="E30" s="151"/>
      <c r="F30" s="151"/>
      <c r="G30" s="151"/>
      <c r="H30" s="151"/>
      <c r="I30" s="151"/>
      <c r="J30" s="151"/>
      <c r="K30" s="151">
        <v>18581</v>
      </c>
      <c r="L30" s="151"/>
      <c r="M30" s="151"/>
      <c r="N30" s="151"/>
      <c r="O30" s="151"/>
      <c r="P30" s="152"/>
    </row>
    <row r="31" spans="1:16" x14ac:dyDescent="0.3">
      <c r="A31" s="148" t="s">
        <v>294</v>
      </c>
      <c r="B31" s="149">
        <v>31399</v>
      </c>
      <c r="C31" s="150" t="s">
        <v>295</v>
      </c>
      <c r="D31" s="151"/>
      <c r="E31" s="151"/>
      <c r="F31" s="151"/>
      <c r="G31" s="151"/>
      <c r="H31" s="151"/>
      <c r="I31" s="151"/>
      <c r="J31" s="151"/>
      <c r="K31" s="151"/>
      <c r="L31" s="151">
        <v>300</v>
      </c>
      <c r="M31" s="151"/>
      <c r="N31" s="151"/>
      <c r="O31" s="151"/>
      <c r="P31" s="152"/>
    </row>
    <row r="32" spans="1:16" x14ac:dyDescent="0.3">
      <c r="A32" s="148" t="s">
        <v>297</v>
      </c>
      <c r="B32" s="149">
        <v>311224</v>
      </c>
      <c r="C32" s="150" t="s">
        <v>298</v>
      </c>
      <c r="D32" s="151"/>
      <c r="E32" s="151"/>
      <c r="F32" s="151"/>
      <c r="G32" s="151"/>
      <c r="H32" s="151"/>
      <c r="I32" s="151"/>
      <c r="J32" s="151"/>
      <c r="K32" s="151"/>
      <c r="L32" s="151"/>
      <c r="M32" s="151"/>
      <c r="N32" s="151"/>
      <c r="O32" s="151">
        <v>4633</v>
      </c>
      <c r="P32" s="152"/>
    </row>
    <row r="33" spans="1:16" x14ac:dyDescent="0.3">
      <c r="A33" s="148"/>
      <c r="B33" s="149"/>
      <c r="C33" s="150"/>
      <c r="D33" s="151"/>
      <c r="E33" s="151"/>
      <c r="F33" s="151"/>
      <c r="G33" s="151"/>
      <c r="H33" s="151"/>
      <c r="I33" s="151"/>
      <c r="J33" s="151"/>
      <c r="K33" s="151"/>
      <c r="L33" s="151"/>
      <c r="M33" s="151"/>
      <c r="N33" s="151"/>
      <c r="O33" s="151"/>
      <c r="P33" s="152"/>
    </row>
    <row r="34" spans="1:16" x14ac:dyDescent="0.3">
      <c r="A34" s="148"/>
      <c r="B34" s="149"/>
      <c r="C34" s="150"/>
      <c r="D34" s="151"/>
      <c r="E34" s="151"/>
      <c r="F34" s="151"/>
      <c r="G34" s="151"/>
      <c r="H34" s="151"/>
      <c r="I34" s="151"/>
      <c r="J34" s="151"/>
      <c r="K34" s="151"/>
      <c r="L34" s="151"/>
      <c r="M34" s="151"/>
      <c r="N34" s="151"/>
      <c r="O34" s="151"/>
      <c r="P34" s="152"/>
    </row>
    <row r="35" spans="1:16" x14ac:dyDescent="0.3">
      <c r="A35" s="148"/>
      <c r="B35" s="149"/>
      <c r="C35" s="150"/>
      <c r="D35" s="151"/>
      <c r="E35" s="151"/>
      <c r="F35" s="151"/>
      <c r="G35" s="151"/>
      <c r="H35" s="151"/>
      <c r="I35" s="151"/>
      <c r="J35" s="151"/>
      <c r="K35" s="151"/>
      <c r="L35" s="151"/>
      <c r="M35" s="151"/>
      <c r="N35" s="151"/>
      <c r="O35" s="151"/>
      <c r="P35" s="152"/>
    </row>
    <row r="36" spans="1:16" x14ac:dyDescent="0.3">
      <c r="A36" s="148"/>
      <c r="B36" s="149"/>
      <c r="C36" s="150"/>
      <c r="D36" s="151"/>
      <c r="E36" s="151"/>
      <c r="F36" s="151"/>
      <c r="G36" s="151"/>
      <c r="H36" s="151"/>
      <c r="I36" s="151"/>
      <c r="J36" s="151"/>
      <c r="K36" s="151"/>
      <c r="L36" s="151"/>
      <c r="M36" s="151"/>
      <c r="N36" s="151"/>
      <c r="O36" s="151"/>
      <c r="P36" s="152"/>
    </row>
    <row r="37" spans="1:16" x14ac:dyDescent="0.3">
      <c r="A37" s="148"/>
      <c r="B37" s="149"/>
      <c r="C37" s="150"/>
      <c r="D37" s="151"/>
      <c r="E37" s="151"/>
      <c r="F37" s="151"/>
      <c r="G37" s="151"/>
      <c r="H37" s="151"/>
      <c r="I37" s="151"/>
      <c r="J37" s="151"/>
      <c r="K37" s="151"/>
      <c r="L37" s="151"/>
      <c r="M37" s="151"/>
      <c r="N37" s="151"/>
      <c r="O37" s="151"/>
      <c r="P37" s="152"/>
    </row>
    <row r="38" spans="1:16" x14ac:dyDescent="0.3">
      <c r="A38" s="148"/>
      <c r="B38" s="149"/>
      <c r="C38" s="150"/>
      <c r="D38" s="151"/>
      <c r="E38" s="151"/>
      <c r="F38" s="151"/>
      <c r="G38" s="151"/>
      <c r="H38" s="151"/>
      <c r="I38" s="151"/>
      <c r="J38" s="151"/>
      <c r="K38" s="151"/>
      <c r="L38" s="151"/>
      <c r="M38" s="151"/>
      <c r="N38" s="151"/>
      <c r="O38" s="151"/>
      <c r="P38" s="152"/>
    </row>
    <row r="39" spans="1:16" x14ac:dyDescent="0.3">
      <c r="A39" s="148"/>
      <c r="B39" s="149"/>
      <c r="C39" s="150"/>
      <c r="D39" s="151"/>
      <c r="E39" s="151"/>
      <c r="F39" s="151"/>
      <c r="G39" s="151"/>
      <c r="H39" s="151"/>
      <c r="I39" s="151"/>
      <c r="J39" s="151"/>
      <c r="K39" s="151"/>
      <c r="L39" s="151"/>
      <c r="M39" s="151"/>
      <c r="N39" s="151"/>
      <c r="O39" s="151"/>
      <c r="P39" s="152"/>
    </row>
    <row r="40" spans="1:16" x14ac:dyDescent="0.3">
      <c r="A40" s="148"/>
      <c r="B40" s="149"/>
      <c r="C40" s="150"/>
      <c r="D40" s="151"/>
      <c r="E40" s="151"/>
      <c r="F40" s="151"/>
      <c r="G40" s="151"/>
      <c r="H40" s="151"/>
      <c r="I40" s="151"/>
      <c r="J40" s="151"/>
      <c r="K40" s="151"/>
      <c r="L40" s="151"/>
      <c r="M40" s="151"/>
      <c r="N40" s="151"/>
      <c r="O40" s="151"/>
      <c r="P40" s="152"/>
    </row>
    <row r="41" spans="1:16" x14ac:dyDescent="0.3">
      <c r="A41" s="148"/>
      <c r="B41" s="149"/>
      <c r="C41" s="150"/>
      <c r="D41" s="151"/>
      <c r="E41" s="151"/>
      <c r="F41" s="151"/>
      <c r="G41" s="151"/>
      <c r="H41" s="151"/>
      <c r="I41" s="151"/>
      <c r="J41" s="151"/>
      <c r="K41" s="151"/>
      <c r="L41" s="151"/>
      <c r="M41" s="151"/>
      <c r="N41" s="151"/>
      <c r="O41" s="151"/>
      <c r="P41" s="152"/>
    </row>
    <row r="42" spans="1:16" x14ac:dyDescent="0.3">
      <c r="A42" s="148"/>
      <c r="B42" s="149"/>
      <c r="C42" s="150"/>
      <c r="D42" s="151"/>
      <c r="E42" s="151"/>
      <c r="F42" s="151"/>
      <c r="G42" s="151"/>
      <c r="H42" s="151"/>
      <c r="I42" s="151"/>
      <c r="J42" s="151"/>
      <c r="K42" s="151"/>
      <c r="L42" s="151"/>
      <c r="M42" s="151"/>
      <c r="N42" s="151"/>
      <c r="O42" s="151"/>
      <c r="P42" s="152"/>
    </row>
    <row r="43" spans="1:16" x14ac:dyDescent="0.3">
      <c r="A43" s="148"/>
      <c r="B43" s="149"/>
      <c r="C43" s="150"/>
      <c r="D43" s="151"/>
      <c r="E43" s="151"/>
      <c r="F43" s="151"/>
      <c r="G43" s="151"/>
      <c r="H43" s="151"/>
      <c r="I43" s="151"/>
      <c r="J43" s="151"/>
      <c r="K43" s="151"/>
      <c r="L43" s="151"/>
      <c r="M43" s="151"/>
      <c r="N43" s="151"/>
      <c r="O43" s="151"/>
      <c r="P43" s="152"/>
    </row>
    <row r="44" spans="1:16" x14ac:dyDescent="0.3">
      <c r="A44" s="148"/>
      <c r="B44" s="149"/>
      <c r="C44" s="150"/>
      <c r="D44" s="151"/>
      <c r="E44" s="151"/>
      <c r="F44" s="151"/>
      <c r="G44" s="151"/>
      <c r="H44" s="151"/>
      <c r="I44" s="151"/>
      <c r="J44" s="151"/>
      <c r="K44" s="151"/>
      <c r="L44" s="151"/>
      <c r="M44" s="151"/>
      <c r="N44" s="151"/>
      <c r="O44" s="151"/>
      <c r="P44" s="152"/>
    </row>
    <row r="45" spans="1:16" x14ac:dyDescent="0.3">
      <c r="A45" s="148"/>
      <c r="B45" s="149"/>
      <c r="C45" s="150"/>
      <c r="D45" s="151"/>
      <c r="E45" s="151"/>
      <c r="F45" s="151"/>
      <c r="G45" s="151"/>
      <c r="H45" s="151"/>
      <c r="I45" s="151"/>
      <c r="J45" s="151"/>
      <c r="K45" s="151"/>
      <c r="L45" s="151"/>
      <c r="M45" s="151"/>
      <c r="N45" s="151"/>
      <c r="O45" s="151"/>
      <c r="P45" s="152"/>
    </row>
    <row r="46" spans="1:16" x14ac:dyDescent="0.3">
      <c r="A46" s="148"/>
      <c r="B46" s="149"/>
      <c r="C46" s="150"/>
      <c r="D46" s="151"/>
      <c r="E46" s="151"/>
      <c r="F46" s="151"/>
      <c r="G46" s="151"/>
      <c r="H46" s="151"/>
      <c r="I46" s="151"/>
      <c r="J46" s="151"/>
      <c r="K46" s="151"/>
      <c r="L46" s="151"/>
      <c r="M46" s="151"/>
      <c r="N46" s="151"/>
      <c r="O46" s="151"/>
      <c r="P46" s="152"/>
    </row>
    <row r="47" spans="1:16" x14ac:dyDescent="0.3">
      <c r="A47" s="148"/>
      <c r="B47" s="149"/>
      <c r="C47" s="150"/>
      <c r="D47" s="151"/>
      <c r="E47" s="151"/>
      <c r="F47" s="151"/>
      <c r="G47" s="151"/>
      <c r="H47" s="151"/>
      <c r="I47" s="151"/>
      <c r="J47" s="151"/>
      <c r="K47" s="151"/>
      <c r="L47" s="151"/>
      <c r="M47" s="151"/>
      <c r="N47" s="151"/>
      <c r="O47" s="151"/>
      <c r="P47" s="152"/>
    </row>
    <row r="48" spans="1:16" x14ac:dyDescent="0.3">
      <c r="A48" s="148"/>
      <c r="B48" s="149"/>
      <c r="C48" s="150"/>
      <c r="D48" s="151"/>
      <c r="E48" s="151"/>
      <c r="F48" s="151"/>
      <c r="G48" s="151"/>
      <c r="H48" s="151"/>
      <c r="I48" s="151"/>
      <c r="J48" s="151"/>
      <c r="K48" s="151"/>
      <c r="L48" s="151"/>
      <c r="M48" s="151"/>
      <c r="N48" s="151"/>
      <c r="O48" s="151"/>
      <c r="P48" s="152"/>
    </row>
    <row r="49" spans="1:16" x14ac:dyDescent="0.3">
      <c r="A49" s="148"/>
      <c r="B49" s="149"/>
      <c r="C49" s="150"/>
      <c r="D49" s="151"/>
      <c r="E49" s="151"/>
      <c r="F49" s="151"/>
      <c r="G49" s="151"/>
      <c r="H49" s="151"/>
      <c r="I49" s="151"/>
      <c r="J49" s="151"/>
      <c r="K49" s="151"/>
      <c r="L49" s="151"/>
      <c r="M49" s="151"/>
      <c r="N49" s="151"/>
      <c r="O49" s="151"/>
      <c r="P49" s="152"/>
    </row>
    <row r="50" spans="1:16" x14ac:dyDescent="0.3">
      <c r="A50" s="148"/>
      <c r="B50" s="149"/>
      <c r="C50" s="150"/>
      <c r="D50" s="151"/>
      <c r="E50" s="151"/>
      <c r="F50" s="151"/>
      <c r="G50" s="151"/>
      <c r="H50" s="151"/>
      <c r="I50" s="151"/>
      <c r="J50" s="151"/>
      <c r="K50" s="151"/>
      <c r="L50" s="151"/>
      <c r="M50" s="151"/>
      <c r="N50" s="151"/>
      <c r="O50" s="151"/>
      <c r="P50" s="152"/>
    </row>
    <row r="51" spans="1:16" x14ac:dyDescent="0.3">
      <c r="A51" s="148"/>
      <c r="B51" s="149"/>
      <c r="C51" s="150"/>
      <c r="D51" s="151"/>
      <c r="E51" s="151"/>
      <c r="F51" s="151"/>
      <c r="G51" s="151"/>
      <c r="H51" s="151"/>
      <c r="I51" s="151"/>
      <c r="J51" s="151"/>
      <c r="K51" s="151"/>
      <c r="L51" s="151"/>
      <c r="M51" s="151"/>
      <c r="N51" s="151"/>
      <c r="O51" s="151"/>
      <c r="P51" s="152"/>
    </row>
    <row r="52" spans="1:16" x14ac:dyDescent="0.3">
      <c r="A52" s="148"/>
      <c r="B52" s="149"/>
      <c r="C52" s="150"/>
      <c r="D52" s="151"/>
      <c r="E52" s="151"/>
      <c r="F52" s="151"/>
      <c r="G52" s="151"/>
      <c r="H52" s="151"/>
      <c r="I52" s="151"/>
      <c r="J52" s="151"/>
      <c r="K52" s="151"/>
      <c r="L52" s="151"/>
      <c r="M52" s="151"/>
      <c r="N52" s="151"/>
      <c r="O52" s="151"/>
      <c r="P52" s="152"/>
    </row>
    <row r="53" spans="1:16" x14ac:dyDescent="0.3">
      <c r="A53" s="148"/>
      <c r="B53" s="149"/>
      <c r="C53" s="150"/>
      <c r="D53" s="151"/>
      <c r="E53" s="151"/>
      <c r="F53" s="151"/>
      <c r="G53" s="151"/>
      <c r="H53" s="151"/>
      <c r="I53" s="151"/>
      <c r="J53" s="151"/>
      <c r="K53" s="151"/>
      <c r="L53" s="151"/>
      <c r="M53" s="151"/>
      <c r="N53" s="151"/>
      <c r="O53" s="151"/>
      <c r="P53" s="152"/>
    </row>
    <row r="54" spans="1:16" x14ac:dyDescent="0.3">
      <c r="A54" s="148"/>
      <c r="B54" s="149"/>
      <c r="C54" s="150"/>
      <c r="D54" s="151"/>
      <c r="E54" s="151"/>
      <c r="F54" s="151"/>
      <c r="G54" s="151"/>
      <c r="H54" s="151"/>
      <c r="I54" s="151"/>
      <c r="J54" s="151"/>
      <c r="K54" s="151"/>
      <c r="L54" s="151"/>
      <c r="M54" s="151"/>
      <c r="N54" s="151"/>
      <c r="O54" s="151"/>
      <c r="P54" s="152"/>
    </row>
    <row r="55" spans="1:16" x14ac:dyDescent="0.3">
      <c r="A55" s="148"/>
      <c r="B55" s="149"/>
      <c r="C55" s="150"/>
      <c r="D55" s="151"/>
      <c r="E55" s="151"/>
      <c r="F55" s="151"/>
      <c r="G55" s="151"/>
      <c r="H55" s="151"/>
      <c r="I55" s="151"/>
      <c r="J55" s="151"/>
      <c r="K55" s="151"/>
      <c r="L55" s="151"/>
      <c r="M55" s="151"/>
      <c r="N55" s="151"/>
      <c r="O55" s="151"/>
      <c r="P55" s="152"/>
    </row>
    <row r="56" spans="1:16" x14ac:dyDescent="0.3">
      <c r="A56" s="148"/>
      <c r="B56" s="149"/>
      <c r="C56" s="150"/>
      <c r="D56" s="151"/>
      <c r="E56" s="151"/>
      <c r="F56" s="151"/>
      <c r="G56" s="151"/>
      <c r="H56" s="151"/>
      <c r="I56" s="151"/>
      <c r="J56" s="151"/>
      <c r="K56" s="151"/>
      <c r="L56" s="151"/>
      <c r="M56" s="151"/>
      <c r="N56" s="151"/>
      <c r="O56" s="151"/>
      <c r="P56" s="152"/>
    </row>
    <row r="57" spans="1:16" x14ac:dyDescent="0.3">
      <c r="A57" s="148"/>
      <c r="B57" s="149"/>
      <c r="C57" s="150"/>
      <c r="D57" s="151"/>
      <c r="E57" s="151"/>
      <c r="F57" s="151"/>
      <c r="G57" s="151"/>
      <c r="H57" s="151"/>
      <c r="I57" s="151"/>
      <c r="J57" s="151"/>
      <c r="K57" s="151"/>
      <c r="L57" s="151"/>
      <c r="M57" s="151"/>
      <c r="N57" s="151"/>
      <c r="O57" s="151"/>
      <c r="P57" s="152"/>
    </row>
    <row r="58" spans="1:16" x14ac:dyDescent="0.3">
      <c r="A58" s="148"/>
      <c r="B58" s="149"/>
      <c r="C58" s="150"/>
      <c r="D58" s="151"/>
      <c r="E58" s="151"/>
      <c r="F58" s="151"/>
      <c r="G58" s="151"/>
      <c r="H58" s="151"/>
      <c r="I58" s="151"/>
      <c r="J58" s="151"/>
      <c r="K58" s="151"/>
      <c r="L58" s="151"/>
      <c r="M58" s="151"/>
      <c r="N58" s="151"/>
      <c r="O58" s="151"/>
      <c r="P58" s="152"/>
    </row>
    <row r="59" spans="1:16" x14ac:dyDescent="0.3">
      <c r="A59" s="148"/>
      <c r="B59" s="149"/>
      <c r="C59" s="150"/>
      <c r="D59" s="151"/>
      <c r="E59" s="151"/>
      <c r="F59" s="151"/>
      <c r="G59" s="151"/>
      <c r="H59" s="151"/>
      <c r="I59" s="151"/>
      <c r="J59" s="151"/>
      <c r="K59" s="151"/>
      <c r="L59" s="151"/>
      <c r="M59" s="151"/>
      <c r="N59" s="151"/>
      <c r="O59" s="151"/>
      <c r="P59" s="152"/>
    </row>
    <row r="60" spans="1:16" x14ac:dyDescent="0.3">
      <c r="A60" s="148"/>
      <c r="B60" s="149"/>
      <c r="C60" s="150"/>
      <c r="D60" s="151"/>
      <c r="E60" s="151"/>
      <c r="F60" s="151"/>
      <c r="G60" s="151"/>
      <c r="H60" s="151"/>
      <c r="I60" s="151"/>
      <c r="J60" s="151"/>
      <c r="K60" s="151"/>
      <c r="L60" s="151"/>
      <c r="M60" s="151"/>
      <c r="N60" s="151"/>
      <c r="O60" s="151"/>
      <c r="P60" s="152"/>
    </row>
    <row r="61" spans="1:16" x14ac:dyDescent="0.3">
      <c r="A61" s="148"/>
      <c r="B61" s="149"/>
      <c r="C61" s="150"/>
      <c r="D61" s="151"/>
      <c r="E61" s="151"/>
      <c r="F61" s="151"/>
      <c r="G61" s="151"/>
      <c r="H61" s="151"/>
      <c r="I61" s="151"/>
      <c r="J61" s="151"/>
      <c r="K61" s="151"/>
      <c r="L61" s="151"/>
      <c r="M61" s="151"/>
      <c r="N61" s="151"/>
      <c r="O61" s="151"/>
      <c r="P61" s="152"/>
    </row>
    <row r="62" spans="1:16" x14ac:dyDescent="0.3">
      <c r="A62" s="148"/>
      <c r="B62" s="149"/>
      <c r="C62" s="150"/>
      <c r="D62" s="151"/>
      <c r="E62" s="151"/>
      <c r="F62" s="151"/>
      <c r="G62" s="151"/>
      <c r="H62" s="151"/>
      <c r="I62" s="151"/>
      <c r="J62" s="151"/>
      <c r="K62" s="151"/>
      <c r="L62" s="151"/>
      <c r="M62" s="151"/>
      <c r="N62" s="151"/>
      <c r="O62" s="151"/>
      <c r="P62" s="152"/>
    </row>
    <row r="63" spans="1:16" x14ac:dyDescent="0.3">
      <c r="A63" s="148"/>
      <c r="B63" s="149"/>
      <c r="C63" s="150"/>
      <c r="D63" s="151"/>
      <c r="E63" s="151"/>
      <c r="F63" s="151"/>
      <c r="G63" s="151"/>
      <c r="H63" s="151"/>
      <c r="I63" s="151"/>
      <c r="J63" s="151"/>
      <c r="K63" s="151"/>
      <c r="L63" s="151"/>
      <c r="M63" s="151"/>
      <c r="N63" s="151"/>
      <c r="O63" s="151"/>
      <c r="P63" s="152"/>
    </row>
    <row r="64" spans="1:16" x14ac:dyDescent="0.3">
      <c r="A64" s="148"/>
      <c r="B64" s="149"/>
      <c r="C64" s="150"/>
      <c r="D64" s="151"/>
      <c r="E64" s="151"/>
      <c r="F64" s="151"/>
      <c r="G64" s="151"/>
      <c r="H64" s="151"/>
      <c r="I64" s="151"/>
      <c r="J64" s="151"/>
      <c r="K64" s="151"/>
      <c r="L64" s="151"/>
      <c r="M64" s="151"/>
      <c r="N64" s="151"/>
      <c r="O64" s="151"/>
      <c r="P64" s="152"/>
    </row>
    <row r="65" spans="1:16" x14ac:dyDescent="0.3">
      <c r="A65" s="148"/>
      <c r="B65" s="149"/>
      <c r="C65" s="150"/>
      <c r="D65" s="151"/>
      <c r="E65" s="151"/>
      <c r="F65" s="151"/>
      <c r="G65" s="151"/>
      <c r="H65" s="151"/>
      <c r="I65" s="151"/>
      <c r="J65" s="151"/>
      <c r="K65" s="151"/>
      <c r="L65" s="151"/>
      <c r="M65" s="151"/>
      <c r="N65" s="151"/>
      <c r="O65" s="151"/>
      <c r="P65" s="152"/>
    </row>
    <row r="66" spans="1:16" x14ac:dyDescent="0.3">
      <c r="A66" s="148"/>
      <c r="B66" s="149"/>
      <c r="C66" s="150"/>
      <c r="D66" s="151"/>
      <c r="E66" s="151"/>
      <c r="F66" s="151"/>
      <c r="G66" s="151"/>
      <c r="H66" s="151"/>
      <c r="I66" s="151"/>
      <c r="J66" s="151"/>
      <c r="K66" s="151"/>
      <c r="L66" s="151"/>
      <c r="M66" s="151"/>
      <c r="N66" s="151"/>
      <c r="O66" s="151"/>
      <c r="P66" s="152"/>
    </row>
    <row r="67" spans="1:16" x14ac:dyDescent="0.3">
      <c r="A67" s="148"/>
      <c r="B67" s="149"/>
      <c r="C67" s="150"/>
      <c r="D67" s="151"/>
      <c r="E67" s="151"/>
      <c r="F67" s="151"/>
      <c r="G67" s="151"/>
      <c r="H67" s="151"/>
      <c r="I67" s="151"/>
      <c r="J67" s="151"/>
      <c r="K67" s="151"/>
      <c r="L67" s="151"/>
      <c r="M67" s="151"/>
      <c r="N67" s="151"/>
      <c r="O67" s="151"/>
      <c r="P67" s="152"/>
    </row>
    <row r="68" spans="1:16" x14ac:dyDescent="0.3">
      <c r="A68" s="148"/>
      <c r="B68" s="149"/>
      <c r="C68" s="150"/>
      <c r="D68" s="151"/>
      <c r="E68" s="151"/>
      <c r="F68" s="151"/>
      <c r="G68" s="151"/>
      <c r="H68" s="151"/>
      <c r="I68" s="151"/>
      <c r="J68" s="151"/>
      <c r="K68" s="151"/>
      <c r="L68" s="151"/>
      <c r="M68" s="151"/>
      <c r="N68" s="151"/>
      <c r="O68" s="151"/>
      <c r="P68" s="152"/>
    </row>
    <row r="69" spans="1:16" x14ac:dyDescent="0.3">
      <c r="A69" s="148"/>
      <c r="B69" s="149"/>
      <c r="C69" s="150"/>
      <c r="D69" s="151"/>
      <c r="E69" s="151"/>
      <c r="F69" s="151"/>
      <c r="G69" s="151"/>
      <c r="H69" s="151"/>
      <c r="I69" s="151"/>
      <c r="J69" s="151"/>
      <c r="K69" s="151"/>
      <c r="L69" s="151"/>
      <c r="M69" s="151"/>
      <c r="N69" s="151"/>
      <c r="O69" s="151"/>
      <c r="P69" s="152"/>
    </row>
    <row r="70" spans="1:16" x14ac:dyDescent="0.3">
      <c r="A70" s="148"/>
      <c r="B70" s="149"/>
      <c r="C70" s="150"/>
      <c r="D70" s="151"/>
      <c r="E70" s="151"/>
      <c r="F70" s="151"/>
      <c r="G70" s="151"/>
      <c r="H70" s="151"/>
      <c r="I70" s="151"/>
      <c r="J70" s="151"/>
      <c r="K70" s="151"/>
      <c r="L70" s="151"/>
      <c r="M70" s="151"/>
      <c r="N70" s="151"/>
      <c r="O70" s="151"/>
      <c r="P70" s="152"/>
    </row>
    <row r="71" spans="1:16" x14ac:dyDescent="0.3">
      <c r="A71" s="148"/>
      <c r="B71" s="149"/>
      <c r="C71" s="150"/>
      <c r="D71" s="151"/>
      <c r="E71" s="151"/>
      <c r="F71" s="151"/>
      <c r="G71" s="151"/>
      <c r="H71" s="151"/>
      <c r="I71" s="151"/>
      <c r="J71" s="151"/>
      <c r="K71" s="151"/>
      <c r="L71" s="151"/>
      <c r="M71" s="151"/>
      <c r="N71" s="151"/>
      <c r="O71" s="151"/>
      <c r="P71" s="152"/>
    </row>
    <row r="72" spans="1:16" x14ac:dyDescent="0.3">
      <c r="A72" s="148"/>
      <c r="B72" s="149"/>
      <c r="C72" s="150"/>
      <c r="D72" s="151"/>
      <c r="E72" s="151"/>
      <c r="F72" s="151"/>
      <c r="G72" s="151"/>
      <c r="H72" s="151"/>
      <c r="I72" s="151"/>
      <c r="J72" s="151"/>
      <c r="K72" s="151"/>
      <c r="L72" s="151"/>
      <c r="M72" s="151"/>
      <c r="N72" s="151"/>
      <c r="O72" s="151"/>
      <c r="P72" s="152"/>
    </row>
    <row r="73" spans="1:16" x14ac:dyDescent="0.3">
      <c r="A73" s="148"/>
      <c r="B73" s="149"/>
      <c r="C73" s="150"/>
      <c r="D73" s="151"/>
      <c r="E73" s="151"/>
      <c r="F73" s="151"/>
      <c r="G73" s="151"/>
      <c r="H73" s="151"/>
      <c r="I73" s="151"/>
      <c r="J73" s="151"/>
      <c r="K73" s="151"/>
      <c r="L73" s="151"/>
      <c r="M73" s="151"/>
      <c r="N73" s="151"/>
      <c r="O73" s="151"/>
      <c r="P73" s="152"/>
    </row>
    <row r="74" spans="1:16" x14ac:dyDescent="0.3">
      <c r="A74" s="148"/>
      <c r="B74" s="149"/>
      <c r="C74" s="150"/>
      <c r="D74" s="151"/>
      <c r="E74" s="151"/>
      <c r="F74" s="151"/>
      <c r="G74" s="151"/>
      <c r="H74" s="151"/>
      <c r="I74" s="151"/>
      <c r="J74" s="151"/>
      <c r="K74" s="151"/>
      <c r="L74" s="151"/>
      <c r="M74" s="151"/>
      <c r="N74" s="151"/>
      <c r="O74" s="151"/>
      <c r="P74" s="152"/>
    </row>
    <row r="75" spans="1:16" x14ac:dyDescent="0.3">
      <c r="A75" s="148"/>
      <c r="B75" s="149"/>
      <c r="C75" s="150"/>
      <c r="D75" s="151"/>
      <c r="E75" s="151"/>
      <c r="F75" s="151"/>
      <c r="G75" s="151"/>
      <c r="H75" s="151"/>
      <c r="I75" s="151"/>
      <c r="J75" s="151"/>
      <c r="K75" s="151"/>
      <c r="L75" s="151"/>
      <c r="M75" s="151"/>
      <c r="N75" s="151"/>
      <c r="O75" s="151"/>
      <c r="P75" s="152"/>
    </row>
    <row r="76" spans="1:16" x14ac:dyDescent="0.3">
      <c r="A76" s="148"/>
      <c r="B76" s="149"/>
      <c r="C76" s="150"/>
      <c r="D76" s="151"/>
      <c r="E76" s="151"/>
      <c r="F76" s="151"/>
      <c r="G76" s="151"/>
      <c r="H76" s="151"/>
      <c r="I76" s="151"/>
      <c r="J76" s="151"/>
      <c r="K76" s="151"/>
      <c r="L76" s="151"/>
      <c r="M76" s="151"/>
      <c r="N76" s="151"/>
      <c r="O76" s="151"/>
      <c r="P76" s="152"/>
    </row>
    <row r="77" spans="1:16" x14ac:dyDescent="0.3">
      <c r="A77" s="148"/>
      <c r="B77" s="149"/>
      <c r="C77" s="150"/>
      <c r="D77" s="151"/>
      <c r="E77" s="151"/>
      <c r="F77" s="151"/>
      <c r="G77" s="151"/>
      <c r="H77" s="151"/>
      <c r="I77" s="151"/>
      <c r="J77" s="151"/>
      <c r="K77" s="151"/>
      <c r="L77" s="151"/>
      <c r="M77" s="151"/>
      <c r="N77" s="151"/>
      <c r="O77" s="151"/>
      <c r="P77" s="152"/>
    </row>
    <row r="78" spans="1:16" x14ac:dyDescent="0.3">
      <c r="A78" s="148"/>
      <c r="B78" s="149"/>
      <c r="C78" s="150"/>
      <c r="D78" s="151"/>
      <c r="E78" s="151"/>
      <c r="F78" s="151"/>
      <c r="G78" s="151"/>
      <c r="H78" s="151"/>
      <c r="I78" s="151"/>
      <c r="J78" s="151"/>
      <c r="K78" s="151"/>
      <c r="L78" s="151"/>
      <c r="M78" s="151"/>
      <c r="N78" s="151"/>
      <c r="O78" s="151"/>
      <c r="P78" s="152"/>
    </row>
    <row r="79" spans="1:16" x14ac:dyDescent="0.3">
      <c r="A79" s="148"/>
      <c r="B79" s="149"/>
      <c r="C79" s="150"/>
      <c r="D79" s="151"/>
      <c r="E79" s="151"/>
      <c r="F79" s="151"/>
      <c r="G79" s="151"/>
      <c r="H79" s="151"/>
      <c r="I79" s="151"/>
      <c r="J79" s="151"/>
      <c r="K79" s="151"/>
      <c r="L79" s="151"/>
      <c r="M79" s="151"/>
      <c r="N79" s="151"/>
      <c r="O79" s="151"/>
      <c r="P79" s="152"/>
    </row>
    <row r="80" spans="1:16" x14ac:dyDescent="0.3">
      <c r="A80" s="148"/>
      <c r="B80" s="149"/>
      <c r="C80" s="150"/>
      <c r="D80" s="151"/>
      <c r="E80" s="151"/>
      <c r="F80" s="151"/>
      <c r="G80" s="151"/>
      <c r="H80" s="151"/>
      <c r="I80" s="151"/>
      <c r="J80" s="151"/>
      <c r="K80" s="151"/>
      <c r="L80" s="151"/>
      <c r="M80" s="151"/>
      <c r="N80" s="151"/>
      <c r="O80" s="151"/>
      <c r="P80" s="152"/>
    </row>
    <row r="81" spans="1:16" x14ac:dyDescent="0.3">
      <c r="A81" s="148"/>
      <c r="B81" s="149"/>
      <c r="C81" s="150"/>
      <c r="D81" s="151"/>
      <c r="E81" s="151"/>
      <c r="F81" s="151"/>
      <c r="G81" s="151"/>
      <c r="H81" s="151"/>
      <c r="I81" s="151"/>
      <c r="J81" s="151"/>
      <c r="K81" s="151"/>
      <c r="L81" s="151"/>
      <c r="M81" s="151"/>
      <c r="N81" s="151"/>
      <c r="O81" s="151"/>
      <c r="P81" s="152"/>
    </row>
    <row r="82" spans="1:16" x14ac:dyDescent="0.3">
      <c r="A82" s="148"/>
      <c r="B82" s="149"/>
      <c r="C82" s="150"/>
      <c r="D82" s="151"/>
      <c r="E82" s="151"/>
      <c r="F82" s="151"/>
      <c r="G82" s="151"/>
      <c r="H82" s="151"/>
      <c r="I82" s="151"/>
      <c r="J82" s="151"/>
      <c r="K82" s="151"/>
      <c r="L82" s="151"/>
      <c r="M82" s="151"/>
      <c r="N82" s="151"/>
      <c r="O82" s="151"/>
      <c r="P82" s="152"/>
    </row>
    <row r="83" spans="1:16" x14ac:dyDescent="0.3">
      <c r="A83" s="148"/>
      <c r="B83" s="149"/>
      <c r="C83" s="150"/>
      <c r="D83" s="151"/>
      <c r="E83" s="151"/>
      <c r="F83" s="151"/>
      <c r="G83" s="151"/>
      <c r="H83" s="151"/>
      <c r="I83" s="151"/>
      <c r="J83" s="151"/>
      <c r="K83" s="151"/>
      <c r="L83" s="151"/>
      <c r="M83" s="151"/>
      <c r="N83" s="151"/>
      <c r="O83" s="151"/>
      <c r="P83" s="152"/>
    </row>
    <row r="84" spans="1:16" x14ac:dyDescent="0.3">
      <c r="A84" s="148"/>
      <c r="B84" s="149"/>
      <c r="C84" s="150"/>
      <c r="D84" s="151"/>
      <c r="E84" s="151"/>
      <c r="F84" s="151"/>
      <c r="G84" s="151"/>
      <c r="H84" s="151"/>
      <c r="I84" s="151"/>
      <c r="J84" s="151"/>
      <c r="K84" s="151"/>
      <c r="L84" s="151"/>
      <c r="M84" s="151"/>
      <c r="N84" s="151"/>
      <c r="O84" s="151"/>
      <c r="P84" s="152"/>
    </row>
    <row r="85" spans="1:16" x14ac:dyDescent="0.3">
      <c r="A85" s="148"/>
      <c r="B85" s="149"/>
      <c r="C85" s="150"/>
      <c r="D85" s="151"/>
      <c r="E85" s="151"/>
      <c r="F85" s="151"/>
      <c r="G85" s="151"/>
      <c r="H85" s="151"/>
      <c r="I85" s="151"/>
      <c r="J85" s="151"/>
      <c r="K85" s="151"/>
      <c r="L85" s="151"/>
      <c r="M85" s="151"/>
      <c r="N85" s="151"/>
      <c r="O85" s="151"/>
      <c r="P85" s="152"/>
    </row>
    <row r="86" spans="1:16" x14ac:dyDescent="0.3">
      <c r="A86" s="148"/>
      <c r="B86" s="149"/>
      <c r="C86" s="150"/>
      <c r="D86" s="151"/>
      <c r="E86" s="151"/>
      <c r="F86" s="151"/>
      <c r="G86" s="151"/>
      <c r="H86" s="151"/>
      <c r="I86" s="151"/>
      <c r="J86" s="151"/>
      <c r="K86" s="151"/>
      <c r="L86" s="151"/>
      <c r="M86" s="151"/>
      <c r="N86" s="151"/>
      <c r="O86" s="151"/>
      <c r="P86" s="152"/>
    </row>
    <row r="87" spans="1:16" x14ac:dyDescent="0.3">
      <c r="A87" s="148"/>
      <c r="B87" s="149"/>
      <c r="C87" s="150"/>
      <c r="D87" s="151"/>
      <c r="E87" s="151"/>
      <c r="F87" s="151"/>
      <c r="G87" s="151"/>
      <c r="H87" s="151"/>
      <c r="I87" s="151"/>
      <c r="J87" s="151"/>
      <c r="K87" s="151"/>
      <c r="L87" s="151"/>
      <c r="M87" s="151"/>
      <c r="N87" s="151"/>
      <c r="O87" s="151"/>
      <c r="P87" s="152"/>
    </row>
    <row r="88" spans="1:16" x14ac:dyDescent="0.3">
      <c r="A88" s="148"/>
      <c r="B88" s="149"/>
      <c r="C88" s="150"/>
      <c r="D88" s="151"/>
      <c r="E88" s="151"/>
      <c r="F88" s="151"/>
      <c r="G88" s="151"/>
      <c r="H88" s="151"/>
      <c r="I88" s="151"/>
      <c r="J88" s="151"/>
      <c r="K88" s="151"/>
      <c r="L88" s="151"/>
      <c r="M88" s="151"/>
      <c r="N88" s="151"/>
      <c r="O88" s="151"/>
      <c r="P88" s="152"/>
    </row>
    <row r="89" spans="1:16" x14ac:dyDescent="0.3">
      <c r="A89" s="148"/>
      <c r="B89" s="149"/>
      <c r="C89" s="150"/>
      <c r="D89" s="151"/>
      <c r="E89" s="151"/>
      <c r="F89" s="151"/>
      <c r="G89" s="151"/>
      <c r="H89" s="151"/>
      <c r="I89" s="151"/>
      <c r="J89" s="151"/>
      <c r="K89" s="151"/>
      <c r="L89" s="151"/>
      <c r="M89" s="151"/>
      <c r="N89" s="151"/>
      <c r="O89" s="151"/>
      <c r="P89" s="152"/>
    </row>
    <row r="90" spans="1:16" x14ac:dyDescent="0.3">
      <c r="A90" s="148"/>
      <c r="B90" s="149"/>
      <c r="C90" s="150"/>
      <c r="D90" s="151"/>
      <c r="E90" s="151"/>
      <c r="F90" s="151"/>
      <c r="G90" s="151"/>
      <c r="H90" s="151"/>
      <c r="I90" s="151"/>
      <c r="J90" s="151"/>
      <c r="K90" s="151"/>
      <c r="L90" s="151"/>
      <c r="M90" s="151"/>
      <c r="N90" s="151"/>
      <c r="O90" s="151"/>
      <c r="P90" s="152"/>
    </row>
    <row r="91" spans="1:16" x14ac:dyDescent="0.3">
      <c r="A91" s="148"/>
      <c r="B91" s="149"/>
      <c r="C91" s="150"/>
      <c r="D91" s="151"/>
      <c r="E91" s="151"/>
      <c r="F91" s="151"/>
      <c r="G91" s="151"/>
      <c r="H91" s="151"/>
      <c r="I91" s="151"/>
      <c r="J91" s="151"/>
      <c r="K91" s="151"/>
      <c r="L91" s="151"/>
      <c r="M91" s="151"/>
      <c r="N91" s="151"/>
      <c r="O91" s="151"/>
      <c r="P91" s="152"/>
    </row>
    <row r="92" spans="1:16" x14ac:dyDescent="0.3">
      <c r="A92" s="148"/>
      <c r="B92" s="149"/>
      <c r="C92" s="150"/>
      <c r="D92" s="151"/>
      <c r="E92" s="151"/>
      <c r="F92" s="151"/>
      <c r="G92" s="151"/>
      <c r="H92" s="151"/>
      <c r="I92" s="151"/>
      <c r="J92" s="151"/>
      <c r="K92" s="151"/>
      <c r="L92" s="151"/>
      <c r="M92" s="151"/>
      <c r="N92" s="151"/>
      <c r="O92" s="151"/>
      <c r="P92" s="152"/>
    </row>
    <row r="93" spans="1:16" x14ac:dyDescent="0.3">
      <c r="A93" s="148"/>
      <c r="B93" s="149"/>
      <c r="C93" s="150"/>
      <c r="D93" s="151"/>
      <c r="E93" s="151"/>
      <c r="F93" s="151"/>
      <c r="G93" s="151"/>
      <c r="H93" s="151"/>
      <c r="I93" s="151"/>
      <c r="J93" s="151"/>
      <c r="K93" s="151"/>
      <c r="L93" s="151"/>
      <c r="M93" s="151"/>
      <c r="N93" s="151"/>
      <c r="O93" s="151"/>
      <c r="P93" s="152"/>
    </row>
    <row r="94" spans="1:16" x14ac:dyDescent="0.3">
      <c r="A94" s="148"/>
      <c r="B94" s="149"/>
      <c r="C94" s="150"/>
      <c r="D94" s="151"/>
      <c r="E94" s="151"/>
      <c r="F94" s="151"/>
      <c r="G94" s="151"/>
      <c r="H94" s="151"/>
      <c r="I94" s="151"/>
      <c r="J94" s="151"/>
      <c r="K94" s="151"/>
      <c r="L94" s="151"/>
      <c r="M94" s="151"/>
      <c r="N94" s="151"/>
      <c r="O94" s="151"/>
      <c r="P94" s="152"/>
    </row>
    <row r="95" spans="1:16" x14ac:dyDescent="0.3">
      <c r="A95" s="148"/>
      <c r="B95" s="149"/>
      <c r="C95" s="150"/>
      <c r="D95" s="151"/>
      <c r="E95" s="151"/>
      <c r="F95" s="151"/>
      <c r="G95" s="151"/>
      <c r="H95" s="151"/>
      <c r="I95" s="151"/>
      <c r="J95" s="151"/>
      <c r="K95" s="151"/>
      <c r="L95" s="151"/>
      <c r="M95" s="151"/>
      <c r="N95" s="151"/>
      <c r="O95" s="151"/>
      <c r="P95" s="152"/>
    </row>
    <row r="96" spans="1:16" x14ac:dyDescent="0.3">
      <c r="A96" s="148"/>
      <c r="B96" s="149"/>
      <c r="C96" s="150"/>
      <c r="D96" s="151"/>
      <c r="E96" s="151"/>
      <c r="F96" s="151"/>
      <c r="G96" s="151"/>
      <c r="H96" s="151"/>
      <c r="I96" s="151"/>
      <c r="J96" s="151"/>
      <c r="K96" s="151"/>
      <c r="L96" s="151"/>
      <c r="M96" s="151"/>
      <c r="N96" s="151"/>
      <c r="O96" s="151"/>
      <c r="P96" s="152"/>
    </row>
    <row r="97" spans="1:16" x14ac:dyDescent="0.3">
      <c r="A97" s="148"/>
      <c r="B97" s="149"/>
      <c r="C97" s="150"/>
      <c r="D97" s="151"/>
      <c r="E97" s="151"/>
      <c r="F97" s="151"/>
      <c r="G97" s="151"/>
      <c r="H97" s="151"/>
      <c r="I97" s="151"/>
      <c r="J97" s="151"/>
      <c r="K97" s="151"/>
      <c r="L97" s="151"/>
      <c r="M97" s="151"/>
      <c r="N97" s="151"/>
      <c r="O97" s="151"/>
      <c r="P97" s="152"/>
    </row>
    <row r="98" spans="1:16" x14ac:dyDescent="0.3">
      <c r="A98" s="148"/>
      <c r="B98" s="149"/>
      <c r="C98" s="150"/>
      <c r="D98" s="151"/>
      <c r="E98" s="151"/>
      <c r="F98" s="151"/>
      <c r="G98" s="151"/>
      <c r="H98" s="151"/>
      <c r="I98" s="151"/>
      <c r="J98" s="151"/>
      <c r="K98" s="151"/>
      <c r="L98" s="151"/>
      <c r="M98" s="151"/>
      <c r="N98" s="151"/>
      <c r="O98" s="151"/>
      <c r="P98" s="152"/>
    </row>
    <row r="99" spans="1:16" x14ac:dyDescent="0.3">
      <c r="A99" s="148"/>
      <c r="B99" s="149"/>
      <c r="C99" s="150"/>
      <c r="D99" s="151"/>
      <c r="E99" s="151"/>
      <c r="F99" s="151"/>
      <c r="G99" s="151"/>
      <c r="H99" s="151"/>
      <c r="I99" s="151"/>
      <c r="J99" s="151"/>
      <c r="K99" s="151"/>
      <c r="L99" s="151"/>
      <c r="M99" s="151"/>
      <c r="N99" s="151"/>
      <c r="O99" s="151"/>
      <c r="P99" s="152"/>
    </row>
    <row r="100" spans="1:16" x14ac:dyDescent="0.3">
      <c r="A100" s="148"/>
      <c r="B100" s="149"/>
      <c r="C100" s="150"/>
      <c r="D100" s="151"/>
      <c r="E100" s="151"/>
      <c r="F100" s="151"/>
      <c r="G100" s="151"/>
      <c r="H100" s="151"/>
      <c r="I100" s="151"/>
      <c r="J100" s="151"/>
      <c r="K100" s="151"/>
      <c r="L100" s="151"/>
      <c r="M100" s="151"/>
      <c r="N100" s="151"/>
      <c r="O100" s="151"/>
      <c r="P100" s="152"/>
    </row>
    <row r="101" spans="1:16" x14ac:dyDescent="0.3">
      <c r="A101" s="148"/>
      <c r="B101" s="149"/>
      <c r="C101" s="150"/>
      <c r="D101" s="151"/>
      <c r="E101" s="151"/>
      <c r="F101" s="151"/>
      <c r="G101" s="151"/>
      <c r="H101" s="151"/>
      <c r="I101" s="151"/>
      <c r="J101" s="151"/>
      <c r="K101" s="151"/>
      <c r="L101" s="151"/>
      <c r="M101" s="151"/>
      <c r="N101" s="151"/>
      <c r="O101" s="151"/>
      <c r="P101" s="152"/>
    </row>
    <row r="102" spans="1:16" x14ac:dyDescent="0.3">
      <c r="A102" s="148"/>
      <c r="B102" s="149"/>
      <c r="C102" s="150"/>
      <c r="D102" s="151"/>
      <c r="E102" s="151"/>
      <c r="F102" s="151"/>
      <c r="G102" s="151"/>
      <c r="H102" s="151"/>
      <c r="I102" s="151"/>
      <c r="J102" s="151"/>
      <c r="K102" s="151"/>
      <c r="L102" s="151"/>
      <c r="M102" s="151"/>
      <c r="N102" s="151"/>
      <c r="O102" s="151"/>
      <c r="P102" s="152"/>
    </row>
    <row r="103" spans="1:16" x14ac:dyDescent="0.3">
      <c r="A103" s="148"/>
      <c r="B103" s="149"/>
      <c r="C103" s="150"/>
      <c r="D103" s="151"/>
      <c r="E103" s="151"/>
      <c r="F103" s="151"/>
      <c r="G103" s="151"/>
      <c r="H103" s="151"/>
      <c r="I103" s="151"/>
      <c r="J103" s="151"/>
      <c r="K103" s="151"/>
      <c r="L103" s="151"/>
      <c r="M103" s="151"/>
      <c r="N103" s="151"/>
      <c r="O103" s="151"/>
      <c r="P103" s="152"/>
    </row>
    <row r="104" spans="1:16" x14ac:dyDescent="0.3">
      <c r="A104" s="148"/>
      <c r="B104" s="149"/>
      <c r="C104" s="150"/>
      <c r="D104" s="151"/>
      <c r="E104" s="151"/>
      <c r="F104" s="151"/>
      <c r="G104" s="151"/>
      <c r="H104" s="151"/>
      <c r="I104" s="151"/>
      <c r="J104" s="151"/>
      <c r="K104" s="151"/>
      <c r="L104" s="151"/>
      <c r="M104" s="151"/>
      <c r="N104" s="151"/>
      <c r="O104" s="151"/>
      <c r="P104" s="152"/>
    </row>
    <row r="105" spans="1:16" x14ac:dyDescent="0.3">
      <c r="A105" s="148"/>
      <c r="B105" s="149"/>
      <c r="C105" s="150"/>
      <c r="D105" s="151"/>
      <c r="E105" s="151"/>
      <c r="F105" s="151"/>
      <c r="G105" s="151"/>
      <c r="H105" s="151"/>
      <c r="I105" s="151"/>
      <c r="J105" s="151"/>
      <c r="K105" s="151"/>
      <c r="L105" s="151"/>
      <c r="M105" s="151"/>
      <c r="N105" s="151"/>
      <c r="O105" s="151"/>
      <c r="P105" s="152"/>
    </row>
    <row r="106" spans="1:16" x14ac:dyDescent="0.3">
      <c r="A106" s="148"/>
      <c r="B106" s="149"/>
      <c r="C106" s="150"/>
      <c r="D106" s="151"/>
      <c r="E106" s="151"/>
      <c r="F106" s="151"/>
      <c r="G106" s="151"/>
      <c r="H106" s="151"/>
      <c r="I106" s="151"/>
      <c r="J106" s="151"/>
      <c r="K106" s="151"/>
      <c r="L106" s="151"/>
      <c r="M106" s="151"/>
      <c r="N106" s="151"/>
      <c r="O106" s="151"/>
      <c r="P106" s="152"/>
    </row>
    <row r="107" spans="1:16" x14ac:dyDescent="0.3">
      <c r="A107" s="148"/>
      <c r="B107" s="149"/>
      <c r="C107" s="150"/>
      <c r="D107" s="151"/>
      <c r="E107" s="151"/>
      <c r="F107" s="151"/>
      <c r="G107" s="151"/>
      <c r="H107" s="151"/>
      <c r="I107" s="151"/>
      <c r="J107" s="151"/>
      <c r="K107" s="151"/>
      <c r="L107" s="151"/>
      <c r="M107" s="151"/>
      <c r="N107" s="151"/>
      <c r="O107" s="151"/>
      <c r="P107" s="152"/>
    </row>
    <row r="108" spans="1:16" x14ac:dyDescent="0.3">
      <c r="A108" s="148"/>
      <c r="B108" s="149"/>
      <c r="C108" s="150"/>
      <c r="D108" s="151"/>
      <c r="E108" s="151"/>
      <c r="F108" s="151"/>
      <c r="G108" s="151"/>
      <c r="H108" s="151"/>
      <c r="I108" s="151"/>
      <c r="J108" s="151"/>
      <c r="K108" s="151"/>
      <c r="L108" s="151"/>
      <c r="M108" s="151"/>
      <c r="N108" s="151"/>
      <c r="O108" s="151"/>
      <c r="P108" s="152"/>
    </row>
    <row r="109" spans="1:16" x14ac:dyDescent="0.3">
      <c r="A109" s="148"/>
      <c r="B109" s="149"/>
      <c r="C109" s="150"/>
      <c r="D109" s="151"/>
      <c r="E109" s="151"/>
      <c r="F109" s="151"/>
      <c r="G109" s="151"/>
      <c r="H109" s="151"/>
      <c r="I109" s="151"/>
      <c r="J109" s="151"/>
      <c r="K109" s="151"/>
      <c r="L109" s="151"/>
      <c r="M109" s="151"/>
      <c r="N109" s="151"/>
      <c r="O109" s="151"/>
      <c r="P109" s="152"/>
    </row>
    <row r="110" spans="1:16" x14ac:dyDescent="0.3">
      <c r="A110" s="148"/>
      <c r="B110" s="149"/>
      <c r="C110" s="150"/>
      <c r="D110" s="151"/>
      <c r="E110" s="151"/>
      <c r="F110" s="151"/>
      <c r="G110" s="151"/>
      <c r="H110" s="151"/>
      <c r="I110" s="151"/>
      <c r="J110" s="151"/>
      <c r="K110" s="151"/>
      <c r="L110" s="151"/>
      <c r="M110" s="151"/>
      <c r="N110" s="151"/>
      <c r="O110" s="151"/>
      <c r="P110" s="152"/>
    </row>
    <row r="111" spans="1:16" x14ac:dyDescent="0.3">
      <c r="A111" s="148"/>
      <c r="B111" s="149"/>
      <c r="C111" s="150"/>
      <c r="D111" s="151"/>
      <c r="E111" s="151"/>
      <c r="F111" s="151"/>
      <c r="G111" s="151"/>
      <c r="H111" s="151"/>
      <c r="I111" s="151"/>
      <c r="J111" s="151"/>
      <c r="K111" s="151"/>
      <c r="L111" s="151"/>
      <c r="M111" s="151"/>
      <c r="N111" s="151"/>
      <c r="O111" s="151"/>
      <c r="P111" s="152"/>
    </row>
    <row r="112" spans="1:16" x14ac:dyDescent="0.3">
      <c r="A112" s="148"/>
      <c r="B112" s="149"/>
      <c r="C112" s="150"/>
      <c r="D112" s="151"/>
      <c r="E112" s="151"/>
      <c r="F112" s="151"/>
      <c r="G112" s="151"/>
      <c r="H112" s="151"/>
      <c r="I112" s="151"/>
      <c r="J112" s="151"/>
      <c r="K112" s="151"/>
      <c r="L112" s="151"/>
      <c r="M112" s="151"/>
      <c r="N112" s="151"/>
      <c r="O112" s="151"/>
      <c r="P112" s="152"/>
    </row>
    <row r="113" spans="1:16" x14ac:dyDescent="0.3">
      <c r="A113" s="148"/>
      <c r="B113" s="149"/>
      <c r="C113" s="150"/>
      <c r="D113" s="151"/>
      <c r="E113" s="151"/>
      <c r="F113" s="151"/>
      <c r="G113" s="151"/>
      <c r="H113" s="151"/>
      <c r="I113" s="151"/>
      <c r="J113" s="151"/>
      <c r="K113" s="151"/>
      <c r="L113" s="151"/>
      <c r="M113" s="151"/>
      <c r="N113" s="151"/>
      <c r="O113" s="151"/>
      <c r="P113" s="152"/>
    </row>
    <row r="114" spans="1:16" x14ac:dyDescent="0.3">
      <c r="A114" s="148"/>
      <c r="B114" s="149"/>
      <c r="C114" s="150"/>
      <c r="D114" s="151"/>
      <c r="E114" s="151"/>
      <c r="F114" s="151"/>
      <c r="G114" s="151"/>
      <c r="H114" s="151"/>
      <c r="I114" s="151"/>
      <c r="J114" s="151"/>
      <c r="K114" s="151"/>
      <c r="L114" s="151"/>
      <c r="M114" s="151"/>
      <c r="N114" s="151"/>
      <c r="O114" s="151"/>
      <c r="P114" s="152"/>
    </row>
    <row r="115" spans="1:16" x14ac:dyDescent="0.3">
      <c r="A115" s="148"/>
      <c r="B115" s="149"/>
      <c r="C115" s="150"/>
      <c r="D115" s="151"/>
      <c r="E115" s="151"/>
      <c r="F115" s="151"/>
      <c r="G115" s="151"/>
      <c r="H115" s="151"/>
      <c r="I115" s="151"/>
      <c r="J115" s="151"/>
      <c r="K115" s="151"/>
      <c r="L115" s="151"/>
      <c r="M115" s="151"/>
      <c r="N115" s="151"/>
      <c r="O115" s="151"/>
      <c r="P115" s="152"/>
    </row>
    <row r="116" spans="1:16" x14ac:dyDescent="0.3">
      <c r="A116" s="148"/>
      <c r="B116" s="149"/>
      <c r="C116" s="150"/>
      <c r="D116" s="151"/>
      <c r="E116" s="151"/>
      <c r="F116" s="151"/>
      <c r="G116" s="151"/>
      <c r="H116" s="151"/>
      <c r="I116" s="151"/>
      <c r="J116" s="151"/>
      <c r="K116" s="151"/>
      <c r="L116" s="151"/>
      <c r="M116" s="151"/>
      <c r="N116" s="151"/>
      <c r="O116" s="151"/>
      <c r="P116" s="152"/>
    </row>
    <row r="117" spans="1:16" x14ac:dyDescent="0.3">
      <c r="A117" s="148"/>
      <c r="B117" s="149"/>
      <c r="C117" s="150"/>
      <c r="D117" s="151"/>
      <c r="E117" s="151"/>
      <c r="F117" s="151"/>
      <c r="G117" s="151"/>
      <c r="H117" s="151"/>
      <c r="I117" s="151"/>
      <c r="J117" s="151"/>
      <c r="K117" s="151"/>
      <c r="L117" s="151"/>
      <c r="M117" s="151"/>
      <c r="N117" s="151"/>
      <c r="O117" s="151"/>
      <c r="P117" s="152"/>
    </row>
    <row r="118" spans="1:16" x14ac:dyDescent="0.3">
      <c r="A118" s="148"/>
      <c r="B118" s="149"/>
      <c r="C118" s="150"/>
      <c r="D118" s="151"/>
      <c r="E118" s="151"/>
      <c r="F118" s="151"/>
      <c r="G118" s="151"/>
      <c r="H118" s="151"/>
      <c r="I118" s="151"/>
      <c r="J118" s="151"/>
      <c r="K118" s="151"/>
      <c r="L118" s="151"/>
      <c r="M118" s="151"/>
      <c r="N118" s="151"/>
      <c r="O118" s="151"/>
      <c r="P118" s="152"/>
    </row>
    <row r="119" spans="1:16" x14ac:dyDescent="0.3">
      <c r="A119" s="148"/>
      <c r="B119" s="149"/>
      <c r="C119" s="150"/>
      <c r="D119" s="151"/>
      <c r="E119" s="151"/>
      <c r="F119" s="151"/>
      <c r="G119" s="151"/>
      <c r="H119" s="151"/>
      <c r="I119" s="151"/>
      <c r="J119" s="151"/>
      <c r="K119" s="151"/>
      <c r="L119" s="151"/>
      <c r="M119" s="151"/>
      <c r="N119" s="151"/>
      <c r="O119" s="151"/>
      <c r="P119" s="152"/>
    </row>
    <row r="120" spans="1:16" x14ac:dyDescent="0.3">
      <c r="B120" s="144"/>
    </row>
    <row r="121" spans="1:16" x14ac:dyDescent="0.3">
      <c r="B121" s="144"/>
    </row>
    <row r="122" spans="1:16" x14ac:dyDescent="0.3">
      <c r="B122" s="144"/>
    </row>
    <row r="123" spans="1:16" x14ac:dyDescent="0.3">
      <c r="B123" s="144"/>
    </row>
    <row r="124" spans="1:16" x14ac:dyDescent="0.3">
      <c r="B124" s="144"/>
    </row>
    <row r="125" spans="1:16" x14ac:dyDescent="0.3">
      <c r="B125" s="144"/>
    </row>
    <row r="126" spans="1:16" x14ac:dyDescent="0.3">
      <c r="B126" s="144"/>
    </row>
    <row r="127" spans="1:16" x14ac:dyDescent="0.3">
      <c r="B127" s="144"/>
    </row>
    <row r="128" spans="1:16" x14ac:dyDescent="0.3">
      <c r="B128" s="144"/>
    </row>
    <row r="129" spans="2:2" x14ac:dyDescent="0.3">
      <c r="B129" s="144"/>
    </row>
    <row r="130" spans="2:2" x14ac:dyDescent="0.3">
      <c r="B130" s="144"/>
    </row>
    <row r="131" spans="2:2" x14ac:dyDescent="0.3">
      <c r="B131" s="144"/>
    </row>
    <row r="132" spans="2:2" x14ac:dyDescent="0.3">
      <c r="B132" s="144"/>
    </row>
    <row r="133" spans="2:2" x14ac:dyDescent="0.3">
      <c r="B133" s="144"/>
    </row>
    <row r="134" spans="2:2" x14ac:dyDescent="0.3">
      <c r="B134" s="144"/>
    </row>
    <row r="135" spans="2:2" x14ac:dyDescent="0.3">
      <c r="B135" s="144"/>
    </row>
    <row r="136" spans="2:2" x14ac:dyDescent="0.3">
      <c r="B136" s="144"/>
    </row>
    <row r="137" spans="2:2" x14ac:dyDescent="0.3">
      <c r="B137" s="144"/>
    </row>
    <row r="138" spans="2:2" x14ac:dyDescent="0.3">
      <c r="B138" s="144"/>
    </row>
    <row r="139" spans="2:2" x14ac:dyDescent="0.3">
      <c r="B139" s="144"/>
    </row>
    <row r="140" spans="2:2" x14ac:dyDescent="0.3">
      <c r="B140" s="144"/>
    </row>
    <row r="141" spans="2:2" x14ac:dyDescent="0.3">
      <c r="B141" s="144"/>
    </row>
    <row r="142" spans="2:2" x14ac:dyDescent="0.3">
      <c r="B142" s="144"/>
    </row>
    <row r="143" spans="2:2" x14ac:dyDescent="0.3">
      <c r="B143" s="144"/>
    </row>
    <row r="144" spans="2:2" x14ac:dyDescent="0.3">
      <c r="B144" s="144"/>
    </row>
    <row r="145" spans="2:2" x14ac:dyDescent="0.3">
      <c r="B145" s="144"/>
    </row>
    <row r="146" spans="2:2" x14ac:dyDescent="0.3">
      <c r="B146" s="144"/>
    </row>
    <row r="147" spans="2:2" x14ac:dyDescent="0.3">
      <c r="B147" s="144"/>
    </row>
    <row r="148" spans="2:2" x14ac:dyDescent="0.3">
      <c r="B148" s="144"/>
    </row>
    <row r="149" spans="2:2" x14ac:dyDescent="0.3">
      <c r="B149" s="144"/>
    </row>
    <row r="150" spans="2:2" x14ac:dyDescent="0.3">
      <c r="B150" s="144"/>
    </row>
    <row r="151" spans="2:2" x14ac:dyDescent="0.3">
      <c r="B151" s="144"/>
    </row>
    <row r="152" spans="2:2" x14ac:dyDescent="0.3">
      <c r="B152" s="144"/>
    </row>
    <row r="153" spans="2:2" x14ac:dyDescent="0.3">
      <c r="B153" s="144"/>
    </row>
    <row r="154" spans="2:2" x14ac:dyDescent="0.3">
      <c r="B154" s="144"/>
    </row>
    <row r="155" spans="2:2" x14ac:dyDescent="0.3">
      <c r="B155" s="144"/>
    </row>
    <row r="156" spans="2:2" x14ac:dyDescent="0.3">
      <c r="B156" s="144"/>
    </row>
    <row r="157" spans="2:2" x14ac:dyDescent="0.3">
      <c r="B157" s="144"/>
    </row>
    <row r="158" spans="2:2" x14ac:dyDescent="0.3">
      <c r="B158" s="144"/>
    </row>
    <row r="159" spans="2:2" x14ac:dyDescent="0.3">
      <c r="B159" s="144"/>
    </row>
    <row r="160" spans="2:2" x14ac:dyDescent="0.3">
      <c r="B160" s="144"/>
    </row>
    <row r="161" spans="2:2" x14ac:dyDescent="0.3">
      <c r="B161" s="144"/>
    </row>
    <row r="162" spans="2:2" x14ac:dyDescent="0.3">
      <c r="B162" s="144"/>
    </row>
    <row r="163" spans="2:2" x14ac:dyDescent="0.3">
      <c r="B163" s="144"/>
    </row>
    <row r="164" spans="2:2" x14ac:dyDescent="0.3">
      <c r="B164" s="144"/>
    </row>
    <row r="165" spans="2:2" x14ac:dyDescent="0.3">
      <c r="B165" s="144"/>
    </row>
    <row r="166" spans="2:2" x14ac:dyDescent="0.3">
      <c r="B166" s="144"/>
    </row>
    <row r="167" spans="2:2" x14ac:dyDescent="0.3">
      <c r="B167" s="144"/>
    </row>
    <row r="168" spans="2:2" x14ac:dyDescent="0.3">
      <c r="B168" s="144"/>
    </row>
    <row r="169" spans="2:2" x14ac:dyDescent="0.3">
      <c r="B169" s="144"/>
    </row>
    <row r="170" spans="2:2" x14ac:dyDescent="0.3">
      <c r="B170" s="144"/>
    </row>
    <row r="171" spans="2:2" x14ac:dyDescent="0.3">
      <c r="B171" s="144"/>
    </row>
    <row r="172" spans="2:2" x14ac:dyDescent="0.3">
      <c r="B172" s="144"/>
    </row>
    <row r="173" spans="2:2" x14ac:dyDescent="0.3">
      <c r="B173" s="144"/>
    </row>
    <row r="174" spans="2:2" x14ac:dyDescent="0.3">
      <c r="B174" s="144"/>
    </row>
    <row r="175" spans="2:2" x14ac:dyDescent="0.3">
      <c r="B175" s="144"/>
    </row>
    <row r="176" spans="2:2" x14ac:dyDescent="0.3">
      <c r="B176" s="144"/>
    </row>
    <row r="177" spans="2:2" x14ac:dyDescent="0.3">
      <c r="B177" s="144"/>
    </row>
    <row r="178" spans="2:2" x14ac:dyDescent="0.3">
      <c r="B178" s="144"/>
    </row>
    <row r="179" spans="2:2" x14ac:dyDescent="0.3">
      <c r="B179" s="144"/>
    </row>
    <row r="180" spans="2:2" x14ac:dyDescent="0.3">
      <c r="B180" s="144"/>
    </row>
    <row r="181" spans="2:2" x14ac:dyDescent="0.3">
      <c r="B181" s="144"/>
    </row>
    <row r="182" spans="2:2" x14ac:dyDescent="0.3">
      <c r="B182" s="144"/>
    </row>
    <row r="183" spans="2:2" x14ac:dyDescent="0.3">
      <c r="B183" s="144"/>
    </row>
    <row r="184" spans="2:2" x14ac:dyDescent="0.3">
      <c r="B184" s="144"/>
    </row>
    <row r="185" spans="2:2" x14ac:dyDescent="0.3">
      <c r="B185" s="144"/>
    </row>
    <row r="186" spans="2:2" x14ac:dyDescent="0.3">
      <c r="B186" s="144"/>
    </row>
    <row r="187" spans="2:2" x14ac:dyDescent="0.3">
      <c r="B187" s="144"/>
    </row>
    <row r="188" spans="2:2" x14ac:dyDescent="0.3">
      <c r="B188" s="144"/>
    </row>
    <row r="189" spans="2:2" x14ac:dyDescent="0.3">
      <c r="B189" s="144"/>
    </row>
    <row r="190" spans="2:2" x14ac:dyDescent="0.3">
      <c r="B190" s="144"/>
    </row>
    <row r="191" spans="2:2" x14ac:dyDescent="0.3">
      <c r="B191" s="144"/>
    </row>
    <row r="192" spans="2:2" x14ac:dyDescent="0.3">
      <c r="B192" s="144"/>
    </row>
    <row r="193" spans="2:2" x14ac:dyDescent="0.3">
      <c r="B193" s="144"/>
    </row>
    <row r="194" spans="2:2" x14ac:dyDescent="0.3">
      <c r="B194" s="144"/>
    </row>
    <row r="195" spans="2:2" x14ac:dyDescent="0.3">
      <c r="B195" s="144"/>
    </row>
    <row r="196" spans="2:2" x14ac:dyDescent="0.3">
      <c r="B196" s="144"/>
    </row>
    <row r="197" spans="2:2" x14ac:dyDescent="0.3">
      <c r="B197" s="144"/>
    </row>
    <row r="198" spans="2:2" x14ac:dyDescent="0.3">
      <c r="B198" s="144"/>
    </row>
    <row r="199" spans="2:2" x14ac:dyDescent="0.3">
      <c r="B199" s="144"/>
    </row>
    <row r="200" spans="2:2" x14ac:dyDescent="0.3">
      <c r="B200" s="144"/>
    </row>
    <row r="201" spans="2:2" x14ac:dyDescent="0.3">
      <c r="B201" s="144"/>
    </row>
    <row r="202" spans="2:2" x14ac:dyDescent="0.3">
      <c r="B202" s="144"/>
    </row>
    <row r="203" spans="2:2" x14ac:dyDescent="0.3">
      <c r="B203" s="144"/>
    </row>
    <row r="204" spans="2:2" x14ac:dyDescent="0.3">
      <c r="B204" s="144"/>
    </row>
    <row r="205" spans="2:2" x14ac:dyDescent="0.3">
      <c r="B205" s="144"/>
    </row>
    <row r="206" spans="2:2" x14ac:dyDescent="0.3">
      <c r="B206" s="144"/>
    </row>
    <row r="207" spans="2:2" x14ac:dyDescent="0.3">
      <c r="B207" s="144"/>
    </row>
    <row r="208" spans="2:2" x14ac:dyDescent="0.3">
      <c r="B208" s="144"/>
    </row>
    <row r="209" spans="2:2" x14ac:dyDescent="0.3">
      <c r="B209" s="144"/>
    </row>
    <row r="210" spans="2:2" x14ac:dyDescent="0.3">
      <c r="B210" s="144"/>
    </row>
    <row r="211" spans="2:2" x14ac:dyDescent="0.3">
      <c r="B211" s="144"/>
    </row>
    <row r="212" spans="2:2" x14ac:dyDescent="0.3">
      <c r="B212" s="144"/>
    </row>
    <row r="213" spans="2:2" x14ac:dyDescent="0.3">
      <c r="B213" s="144"/>
    </row>
    <row r="214" spans="2:2" x14ac:dyDescent="0.3">
      <c r="B214" s="144"/>
    </row>
    <row r="215" spans="2:2" x14ac:dyDescent="0.3">
      <c r="B215" s="144"/>
    </row>
    <row r="216" spans="2:2" x14ac:dyDescent="0.3">
      <c r="B216" s="144"/>
    </row>
    <row r="217" spans="2:2" x14ac:dyDescent="0.3">
      <c r="B217" s="144"/>
    </row>
    <row r="218" spans="2:2" x14ac:dyDescent="0.3">
      <c r="B218" s="144"/>
    </row>
    <row r="219" spans="2:2" x14ac:dyDescent="0.3">
      <c r="B219" s="144"/>
    </row>
    <row r="220" spans="2:2" x14ac:dyDescent="0.3">
      <c r="B220" s="144"/>
    </row>
    <row r="221" spans="2:2" x14ac:dyDescent="0.3">
      <c r="B221" s="144"/>
    </row>
    <row r="222" spans="2:2" x14ac:dyDescent="0.3">
      <c r="B222" s="144"/>
    </row>
    <row r="223" spans="2:2" x14ac:dyDescent="0.3">
      <c r="B223" s="144"/>
    </row>
    <row r="224" spans="2:2" x14ac:dyDescent="0.3">
      <c r="B224" s="144"/>
    </row>
    <row r="225" spans="2:2" x14ac:dyDescent="0.3">
      <c r="B225" s="144"/>
    </row>
    <row r="226" spans="2:2" x14ac:dyDescent="0.3">
      <c r="B226" s="144"/>
    </row>
    <row r="227" spans="2:2" x14ac:dyDescent="0.3">
      <c r="B227" s="144"/>
    </row>
    <row r="228" spans="2:2" x14ac:dyDescent="0.3">
      <c r="B228" s="144"/>
    </row>
    <row r="229" spans="2:2" x14ac:dyDescent="0.3">
      <c r="B229" s="144"/>
    </row>
    <row r="230" spans="2:2" x14ac:dyDescent="0.3">
      <c r="B230" s="144"/>
    </row>
    <row r="231" spans="2:2" x14ac:dyDescent="0.3">
      <c r="B231" s="144"/>
    </row>
    <row r="232" spans="2:2" x14ac:dyDescent="0.3">
      <c r="B232" s="144"/>
    </row>
    <row r="233" spans="2:2" x14ac:dyDescent="0.3">
      <c r="B233" s="144"/>
    </row>
    <row r="234" spans="2:2" x14ac:dyDescent="0.3">
      <c r="B234" s="144"/>
    </row>
    <row r="235" spans="2:2" x14ac:dyDescent="0.3">
      <c r="B235" s="144"/>
    </row>
    <row r="236" spans="2:2" x14ac:dyDescent="0.3">
      <c r="B236" s="144"/>
    </row>
    <row r="237" spans="2:2" x14ac:dyDescent="0.3">
      <c r="B237" s="144"/>
    </row>
    <row r="238" spans="2:2" x14ac:dyDescent="0.3">
      <c r="B238" s="144"/>
    </row>
    <row r="239" spans="2:2" x14ac:dyDescent="0.3">
      <c r="B239" s="144"/>
    </row>
    <row r="240" spans="2:2" x14ac:dyDescent="0.3">
      <c r="B240" s="144"/>
    </row>
    <row r="241" spans="2:2" x14ac:dyDescent="0.3">
      <c r="B241" s="144"/>
    </row>
    <row r="242" spans="2:2" x14ac:dyDescent="0.3">
      <c r="B242" s="144"/>
    </row>
    <row r="243" spans="2:2" x14ac:dyDescent="0.3">
      <c r="B243" s="144"/>
    </row>
    <row r="244" spans="2:2" x14ac:dyDescent="0.3">
      <c r="B244" s="144"/>
    </row>
    <row r="245" spans="2:2" x14ac:dyDescent="0.3">
      <c r="B245" s="144"/>
    </row>
    <row r="246" spans="2:2" x14ac:dyDescent="0.3">
      <c r="B246" s="144"/>
    </row>
    <row r="247" spans="2:2" x14ac:dyDescent="0.3">
      <c r="B247" s="144"/>
    </row>
    <row r="248" spans="2:2" x14ac:dyDescent="0.3">
      <c r="B248" s="144"/>
    </row>
    <row r="249" spans="2:2" x14ac:dyDescent="0.3">
      <c r="B249" s="144"/>
    </row>
    <row r="250" spans="2:2" x14ac:dyDescent="0.3">
      <c r="B250" s="144"/>
    </row>
    <row r="251" spans="2:2" x14ac:dyDescent="0.3">
      <c r="B251" s="144"/>
    </row>
    <row r="252" spans="2:2" x14ac:dyDescent="0.3">
      <c r="B252" s="144"/>
    </row>
    <row r="253" spans="2:2" x14ac:dyDescent="0.3">
      <c r="B253" s="144"/>
    </row>
    <row r="254" spans="2:2" x14ac:dyDescent="0.3">
      <c r="B254" s="144"/>
    </row>
    <row r="255" spans="2:2" x14ac:dyDescent="0.3">
      <c r="B255" s="144"/>
    </row>
    <row r="256" spans="2:2" x14ac:dyDescent="0.3">
      <c r="B256" s="144"/>
    </row>
    <row r="257" spans="2:2" x14ac:dyDescent="0.3">
      <c r="B257" s="144"/>
    </row>
    <row r="258" spans="2:2" x14ac:dyDescent="0.3">
      <c r="B258" s="144"/>
    </row>
    <row r="259" spans="2:2" x14ac:dyDescent="0.3">
      <c r="B259" s="144"/>
    </row>
    <row r="260" spans="2:2" x14ac:dyDescent="0.3">
      <c r="B260" s="144"/>
    </row>
    <row r="261" spans="2:2" x14ac:dyDescent="0.3">
      <c r="B261" s="144"/>
    </row>
    <row r="262" spans="2:2" x14ac:dyDescent="0.3">
      <c r="B262" s="144"/>
    </row>
    <row r="263" spans="2:2" x14ac:dyDescent="0.3">
      <c r="B263" s="144"/>
    </row>
    <row r="264" spans="2:2" x14ac:dyDescent="0.3">
      <c r="B264" s="144"/>
    </row>
    <row r="265" spans="2:2" x14ac:dyDescent="0.3">
      <c r="B265" s="144"/>
    </row>
    <row r="266" spans="2:2" x14ac:dyDescent="0.3">
      <c r="B266" s="144"/>
    </row>
    <row r="267" spans="2:2" x14ac:dyDescent="0.3">
      <c r="B267" s="144"/>
    </row>
    <row r="268" spans="2:2" x14ac:dyDescent="0.3">
      <c r="B268" s="144"/>
    </row>
    <row r="269" spans="2:2" x14ac:dyDescent="0.3">
      <c r="B269" s="144"/>
    </row>
    <row r="270" spans="2:2" x14ac:dyDescent="0.3">
      <c r="B270" s="144"/>
    </row>
    <row r="271" spans="2:2" x14ac:dyDescent="0.3">
      <c r="B271" s="144"/>
    </row>
    <row r="272" spans="2:2" x14ac:dyDescent="0.3">
      <c r="B272" s="144"/>
    </row>
    <row r="273" spans="2:2" x14ac:dyDescent="0.3">
      <c r="B273" s="144"/>
    </row>
    <row r="274" spans="2:2" x14ac:dyDescent="0.3">
      <c r="B274" s="144"/>
    </row>
    <row r="275" spans="2:2" x14ac:dyDescent="0.3">
      <c r="B275" s="144"/>
    </row>
    <row r="276" spans="2:2" x14ac:dyDescent="0.3">
      <c r="B276" s="144"/>
    </row>
    <row r="277" spans="2:2" x14ac:dyDescent="0.3">
      <c r="B277" s="144"/>
    </row>
    <row r="278" spans="2:2" x14ac:dyDescent="0.3">
      <c r="B278" s="144"/>
    </row>
    <row r="279" spans="2:2" x14ac:dyDescent="0.3">
      <c r="B279" s="144"/>
    </row>
    <row r="280" spans="2:2" x14ac:dyDescent="0.3">
      <c r="B280" s="144"/>
    </row>
    <row r="281" spans="2:2" x14ac:dyDescent="0.3">
      <c r="B281" s="144"/>
    </row>
    <row r="282" spans="2:2" x14ac:dyDescent="0.3">
      <c r="B282" s="144"/>
    </row>
    <row r="283" spans="2:2" x14ac:dyDescent="0.3">
      <c r="B283" s="144"/>
    </row>
    <row r="284" spans="2:2" x14ac:dyDescent="0.3">
      <c r="B284" s="144"/>
    </row>
    <row r="285" spans="2:2" x14ac:dyDescent="0.3">
      <c r="B285" s="144"/>
    </row>
    <row r="286" spans="2:2" x14ac:dyDescent="0.3">
      <c r="B286" s="144"/>
    </row>
    <row r="287" spans="2:2" x14ac:dyDescent="0.3">
      <c r="B287" s="144"/>
    </row>
    <row r="288" spans="2:2" x14ac:dyDescent="0.3">
      <c r="B288" s="144"/>
    </row>
    <row r="289" spans="2:2" x14ac:dyDescent="0.3">
      <c r="B289" s="144"/>
    </row>
    <row r="290" spans="2:2" x14ac:dyDescent="0.3">
      <c r="B290" s="144"/>
    </row>
    <row r="291" spans="2:2" x14ac:dyDescent="0.3">
      <c r="B291" s="144"/>
    </row>
    <row r="292" spans="2:2" x14ac:dyDescent="0.3">
      <c r="B292" s="144"/>
    </row>
    <row r="293" spans="2:2" x14ac:dyDescent="0.3">
      <c r="B293" s="144"/>
    </row>
    <row r="294" spans="2:2" x14ac:dyDescent="0.3">
      <c r="B294" s="144"/>
    </row>
    <row r="295" spans="2:2" x14ac:dyDescent="0.3">
      <c r="B295" s="144"/>
    </row>
    <row r="296" spans="2:2" x14ac:dyDescent="0.3">
      <c r="B296" s="144"/>
    </row>
    <row r="297" spans="2:2" x14ac:dyDescent="0.3">
      <c r="B297" s="144"/>
    </row>
    <row r="298" spans="2:2" x14ac:dyDescent="0.3">
      <c r="B298" s="144"/>
    </row>
    <row r="299" spans="2:2" x14ac:dyDescent="0.3">
      <c r="B299" s="144"/>
    </row>
    <row r="300" spans="2:2" x14ac:dyDescent="0.3">
      <c r="B300" s="144"/>
    </row>
    <row r="301" spans="2:2" x14ac:dyDescent="0.3">
      <c r="B301" s="144"/>
    </row>
    <row r="302" spans="2:2" x14ac:dyDescent="0.3">
      <c r="B302" s="144"/>
    </row>
    <row r="303" spans="2:2" x14ac:dyDescent="0.3">
      <c r="B303" s="144"/>
    </row>
    <row r="304" spans="2:2" x14ac:dyDescent="0.3">
      <c r="B304" s="144"/>
    </row>
    <row r="305" spans="2:2" x14ac:dyDescent="0.3">
      <c r="B305" s="144"/>
    </row>
    <row r="306" spans="2:2" x14ac:dyDescent="0.3">
      <c r="B306" s="144"/>
    </row>
    <row r="307" spans="2:2" x14ac:dyDescent="0.3">
      <c r="B307" s="144"/>
    </row>
    <row r="308" spans="2:2" x14ac:dyDescent="0.3">
      <c r="B308" s="144"/>
    </row>
    <row r="309" spans="2:2" x14ac:dyDescent="0.3">
      <c r="B309" s="144"/>
    </row>
    <row r="310" spans="2:2" x14ac:dyDescent="0.3">
      <c r="B310" s="144"/>
    </row>
    <row r="311" spans="2:2" x14ac:dyDescent="0.3">
      <c r="B311" s="144"/>
    </row>
    <row r="312" spans="2:2" x14ac:dyDescent="0.3">
      <c r="B312" s="144"/>
    </row>
    <row r="313" spans="2:2" x14ac:dyDescent="0.3">
      <c r="B313" s="144"/>
    </row>
    <row r="314" spans="2:2" x14ac:dyDescent="0.3">
      <c r="B314" s="144"/>
    </row>
    <row r="315" spans="2:2" x14ac:dyDescent="0.3">
      <c r="B315" s="144"/>
    </row>
    <row r="316" spans="2:2" x14ac:dyDescent="0.3">
      <c r="B316" s="144"/>
    </row>
    <row r="317" spans="2:2" x14ac:dyDescent="0.3">
      <c r="B317" s="144"/>
    </row>
    <row r="318" spans="2:2" x14ac:dyDescent="0.3">
      <c r="B318" s="144"/>
    </row>
    <row r="319" spans="2:2" x14ac:dyDescent="0.3">
      <c r="B319" s="144"/>
    </row>
    <row r="320" spans="2:2" x14ac:dyDescent="0.3">
      <c r="B320" s="144"/>
    </row>
    <row r="321" spans="2:2" x14ac:dyDescent="0.3">
      <c r="B321" s="144"/>
    </row>
    <row r="322" spans="2:2" x14ac:dyDescent="0.3">
      <c r="B322" s="144"/>
    </row>
    <row r="323" spans="2:2" x14ac:dyDescent="0.3">
      <c r="B323" s="144"/>
    </row>
    <row r="324" spans="2:2" x14ac:dyDescent="0.3">
      <c r="B324" s="144"/>
    </row>
    <row r="325" spans="2:2" x14ac:dyDescent="0.3">
      <c r="B325" s="144"/>
    </row>
    <row r="326" spans="2:2" x14ac:dyDescent="0.3">
      <c r="B326" s="144"/>
    </row>
    <row r="327" spans="2:2" x14ac:dyDescent="0.3">
      <c r="B327" s="144"/>
    </row>
    <row r="328" spans="2:2" x14ac:dyDescent="0.3">
      <c r="B328" s="144"/>
    </row>
    <row r="329" spans="2:2" x14ac:dyDescent="0.3">
      <c r="B329" s="144"/>
    </row>
    <row r="330" spans="2:2" x14ac:dyDescent="0.3">
      <c r="B330" s="144"/>
    </row>
    <row r="331" spans="2:2" x14ac:dyDescent="0.3">
      <c r="B331" s="144"/>
    </row>
    <row r="332" spans="2:2" x14ac:dyDescent="0.3">
      <c r="B332" s="144"/>
    </row>
    <row r="333" spans="2:2" x14ac:dyDescent="0.3">
      <c r="B333" s="144"/>
    </row>
    <row r="334" spans="2:2" x14ac:dyDescent="0.3">
      <c r="B334" s="144"/>
    </row>
    <row r="335" spans="2:2" x14ac:dyDescent="0.3">
      <c r="B335" s="144"/>
    </row>
    <row r="336" spans="2:2" x14ac:dyDescent="0.3">
      <c r="B336" s="144"/>
    </row>
    <row r="337" spans="2:2" x14ac:dyDescent="0.3">
      <c r="B337" s="144"/>
    </row>
    <row r="338" spans="2:2" x14ac:dyDescent="0.3">
      <c r="B338" s="144"/>
    </row>
    <row r="339" spans="2:2" x14ac:dyDescent="0.3">
      <c r="B339" s="144"/>
    </row>
    <row r="340" spans="2:2" x14ac:dyDescent="0.3">
      <c r="B340" s="144"/>
    </row>
    <row r="341" spans="2:2" x14ac:dyDescent="0.3">
      <c r="B341" s="144"/>
    </row>
    <row r="342" spans="2:2" x14ac:dyDescent="0.3">
      <c r="B342" s="144"/>
    </row>
    <row r="343" spans="2:2" x14ac:dyDescent="0.3">
      <c r="B343" s="144"/>
    </row>
    <row r="344" spans="2:2" x14ac:dyDescent="0.3">
      <c r="B344" s="144"/>
    </row>
    <row r="345" spans="2:2" x14ac:dyDescent="0.3">
      <c r="B345" s="144"/>
    </row>
    <row r="346" spans="2:2" x14ac:dyDescent="0.3">
      <c r="B346" s="144"/>
    </row>
    <row r="347" spans="2:2" x14ac:dyDescent="0.3">
      <c r="B347" s="144"/>
    </row>
    <row r="348" spans="2:2" x14ac:dyDescent="0.3">
      <c r="B348" s="144"/>
    </row>
    <row r="349" spans="2:2" x14ac:dyDescent="0.3">
      <c r="B349" s="144"/>
    </row>
    <row r="350" spans="2:2" x14ac:dyDescent="0.3">
      <c r="B350" s="144"/>
    </row>
    <row r="351" spans="2:2" x14ac:dyDescent="0.3">
      <c r="B351" s="144"/>
    </row>
    <row r="352" spans="2:2" x14ac:dyDescent="0.3">
      <c r="B352" s="144"/>
    </row>
    <row r="353" spans="2:2" x14ac:dyDescent="0.3">
      <c r="B353" s="144"/>
    </row>
    <row r="354" spans="2:2" x14ac:dyDescent="0.3">
      <c r="B354" s="144"/>
    </row>
    <row r="355" spans="2:2" x14ac:dyDescent="0.3">
      <c r="B355" s="144"/>
    </row>
    <row r="356" spans="2:2" x14ac:dyDescent="0.3">
      <c r="B356" s="144"/>
    </row>
    <row r="357" spans="2:2" x14ac:dyDescent="0.3">
      <c r="B357" s="144"/>
    </row>
    <row r="358" spans="2:2" x14ac:dyDescent="0.3">
      <c r="B358" s="144"/>
    </row>
    <row r="359" spans="2:2" x14ac:dyDescent="0.3">
      <c r="B359" s="144"/>
    </row>
    <row r="360" spans="2:2" x14ac:dyDescent="0.3">
      <c r="B360" s="144"/>
    </row>
    <row r="361" spans="2:2" x14ac:dyDescent="0.3">
      <c r="B361" s="144"/>
    </row>
    <row r="362" spans="2:2" x14ac:dyDescent="0.3">
      <c r="B362" s="144"/>
    </row>
    <row r="363" spans="2:2" x14ac:dyDescent="0.3">
      <c r="B363" s="144"/>
    </row>
    <row r="364" spans="2:2" x14ac:dyDescent="0.3">
      <c r="B364" s="144"/>
    </row>
    <row r="365" spans="2:2" x14ac:dyDescent="0.3">
      <c r="B365" s="144"/>
    </row>
    <row r="366" spans="2:2" x14ac:dyDescent="0.3">
      <c r="B366" s="144"/>
    </row>
    <row r="367" spans="2:2" x14ac:dyDescent="0.3">
      <c r="B367" s="144"/>
    </row>
    <row r="368" spans="2:2" x14ac:dyDescent="0.3">
      <c r="B368" s="144"/>
    </row>
    <row r="369" spans="2:2" x14ac:dyDescent="0.3">
      <c r="B369" s="144"/>
    </row>
    <row r="370" spans="2:2" x14ac:dyDescent="0.3">
      <c r="B370" s="144"/>
    </row>
    <row r="371" spans="2:2" x14ac:dyDescent="0.3">
      <c r="B371" s="144"/>
    </row>
    <row r="372" spans="2:2" x14ac:dyDescent="0.3">
      <c r="B372" s="144"/>
    </row>
    <row r="373" spans="2:2" x14ac:dyDescent="0.3">
      <c r="B373" s="144"/>
    </row>
    <row r="374" spans="2:2" x14ac:dyDescent="0.3">
      <c r="B374" s="144"/>
    </row>
    <row r="375" spans="2:2" x14ac:dyDescent="0.3">
      <c r="B375" s="144"/>
    </row>
    <row r="376" spans="2:2" x14ac:dyDescent="0.3">
      <c r="B376" s="144"/>
    </row>
    <row r="377" spans="2:2" x14ac:dyDescent="0.3">
      <c r="B377" s="144"/>
    </row>
    <row r="378" spans="2:2" x14ac:dyDescent="0.3">
      <c r="B378" s="144"/>
    </row>
    <row r="379" spans="2:2" x14ac:dyDescent="0.3">
      <c r="B379" s="144"/>
    </row>
    <row r="380" spans="2:2" x14ac:dyDescent="0.3">
      <c r="B380" s="144"/>
    </row>
    <row r="381" spans="2:2" x14ac:dyDescent="0.3">
      <c r="B381" s="144"/>
    </row>
    <row r="382" spans="2:2" x14ac:dyDescent="0.3">
      <c r="B382" s="144"/>
    </row>
    <row r="383" spans="2:2" x14ac:dyDescent="0.3">
      <c r="B383" s="144"/>
    </row>
    <row r="384" spans="2:2" x14ac:dyDescent="0.3">
      <c r="B384" s="144"/>
    </row>
    <row r="385" spans="2:2" x14ac:dyDescent="0.3">
      <c r="B385" s="144"/>
    </row>
    <row r="386" spans="2:2" x14ac:dyDescent="0.3">
      <c r="B386" s="144"/>
    </row>
    <row r="387" spans="2:2" x14ac:dyDescent="0.3">
      <c r="B387" s="144"/>
    </row>
    <row r="388" spans="2:2" x14ac:dyDescent="0.3">
      <c r="B388" s="144"/>
    </row>
    <row r="389" spans="2:2" x14ac:dyDescent="0.3">
      <c r="B389" s="144"/>
    </row>
    <row r="390" spans="2:2" x14ac:dyDescent="0.3">
      <c r="B390" s="144"/>
    </row>
    <row r="391" spans="2:2" x14ac:dyDescent="0.3">
      <c r="B391" s="144"/>
    </row>
    <row r="392" spans="2:2" x14ac:dyDescent="0.3">
      <c r="B392" s="144"/>
    </row>
    <row r="393" spans="2:2" x14ac:dyDescent="0.3">
      <c r="B393" s="144"/>
    </row>
    <row r="394" spans="2:2" x14ac:dyDescent="0.3">
      <c r="B394" s="144"/>
    </row>
    <row r="395" spans="2:2" x14ac:dyDescent="0.3">
      <c r="B395" s="144"/>
    </row>
    <row r="396" spans="2:2" x14ac:dyDescent="0.3">
      <c r="B396" s="144"/>
    </row>
    <row r="397" spans="2:2" x14ac:dyDescent="0.3">
      <c r="B397" s="144"/>
    </row>
    <row r="398" spans="2:2" x14ac:dyDescent="0.3">
      <c r="B398" s="144"/>
    </row>
    <row r="399" spans="2:2" x14ac:dyDescent="0.3">
      <c r="B399" s="144"/>
    </row>
    <row r="400" spans="2:2" x14ac:dyDescent="0.3">
      <c r="B400" s="144"/>
    </row>
    <row r="401" spans="2:2" x14ac:dyDescent="0.3">
      <c r="B401" s="144"/>
    </row>
    <row r="402" spans="2:2" x14ac:dyDescent="0.3">
      <c r="B402" s="144"/>
    </row>
    <row r="403" spans="2:2" x14ac:dyDescent="0.3">
      <c r="B403" s="144"/>
    </row>
    <row r="404" spans="2:2" x14ac:dyDescent="0.3">
      <c r="B404" s="144"/>
    </row>
    <row r="405" spans="2:2" x14ac:dyDescent="0.3">
      <c r="B405" s="144"/>
    </row>
    <row r="406" spans="2:2" x14ac:dyDescent="0.3">
      <c r="B406" s="144"/>
    </row>
    <row r="407" spans="2:2" x14ac:dyDescent="0.3">
      <c r="B407" s="144"/>
    </row>
    <row r="408" spans="2:2" x14ac:dyDescent="0.3">
      <c r="B408" s="144"/>
    </row>
    <row r="409" spans="2:2" x14ac:dyDescent="0.3">
      <c r="B409" s="144"/>
    </row>
    <row r="410" spans="2:2" x14ac:dyDescent="0.3">
      <c r="B410" s="144"/>
    </row>
    <row r="411" spans="2:2" x14ac:dyDescent="0.3">
      <c r="B411" s="144"/>
    </row>
    <row r="412" spans="2:2" x14ac:dyDescent="0.3">
      <c r="B412" s="144"/>
    </row>
    <row r="413" spans="2:2" x14ac:dyDescent="0.3">
      <c r="B413" s="144"/>
    </row>
    <row r="414" spans="2:2" x14ac:dyDescent="0.3">
      <c r="B414" s="144"/>
    </row>
    <row r="415" spans="2:2" x14ac:dyDescent="0.3">
      <c r="B415" s="144"/>
    </row>
    <row r="416" spans="2:2" x14ac:dyDescent="0.3">
      <c r="B416" s="144"/>
    </row>
    <row r="417" spans="2:2" x14ac:dyDescent="0.3">
      <c r="B417" s="144"/>
    </row>
    <row r="418" spans="2:2" x14ac:dyDescent="0.3">
      <c r="B418" s="144"/>
    </row>
    <row r="419" spans="2:2" x14ac:dyDescent="0.3">
      <c r="B419" s="144"/>
    </row>
    <row r="420" spans="2:2" x14ac:dyDescent="0.3">
      <c r="B420" s="144"/>
    </row>
    <row r="421" spans="2:2" x14ac:dyDescent="0.3">
      <c r="B421" s="144"/>
    </row>
    <row r="422" spans="2:2" x14ac:dyDescent="0.3">
      <c r="B422" s="144"/>
    </row>
    <row r="423" spans="2:2" x14ac:dyDescent="0.3">
      <c r="B423" s="144"/>
    </row>
    <row r="424" spans="2:2" x14ac:dyDescent="0.3">
      <c r="B424" s="144"/>
    </row>
    <row r="425" spans="2:2" x14ac:dyDescent="0.3">
      <c r="B425" s="144"/>
    </row>
    <row r="426" spans="2:2" x14ac:dyDescent="0.3">
      <c r="B426" s="144"/>
    </row>
    <row r="427" spans="2:2" x14ac:dyDescent="0.3">
      <c r="B427" s="144"/>
    </row>
    <row r="428" spans="2:2" x14ac:dyDescent="0.3">
      <c r="B428" s="144"/>
    </row>
    <row r="429" spans="2:2" x14ac:dyDescent="0.3">
      <c r="B429" s="144"/>
    </row>
    <row r="430" spans="2:2" x14ac:dyDescent="0.3">
      <c r="B430" s="144"/>
    </row>
    <row r="431" spans="2:2" x14ac:dyDescent="0.3">
      <c r="B431" s="144"/>
    </row>
    <row r="432" spans="2:2" x14ac:dyDescent="0.3">
      <c r="B432" s="144"/>
    </row>
    <row r="433" spans="2:2" x14ac:dyDescent="0.3">
      <c r="B433" s="144"/>
    </row>
    <row r="434" spans="2:2" x14ac:dyDescent="0.3">
      <c r="B434" s="144"/>
    </row>
    <row r="435" spans="2:2" x14ac:dyDescent="0.3">
      <c r="B435" s="144"/>
    </row>
    <row r="436" spans="2:2" x14ac:dyDescent="0.3">
      <c r="B436" s="144"/>
    </row>
    <row r="437" spans="2:2" x14ac:dyDescent="0.3">
      <c r="B437" s="144"/>
    </row>
    <row r="438" spans="2:2" x14ac:dyDescent="0.3">
      <c r="B438" s="144"/>
    </row>
    <row r="439" spans="2:2" x14ac:dyDescent="0.3">
      <c r="B439" s="144"/>
    </row>
    <row r="440" spans="2:2" x14ac:dyDescent="0.3">
      <c r="B440" s="144"/>
    </row>
    <row r="441" spans="2:2" x14ac:dyDescent="0.3">
      <c r="B441" s="144"/>
    </row>
    <row r="442" spans="2:2" x14ac:dyDescent="0.3">
      <c r="B442" s="144"/>
    </row>
    <row r="443" spans="2:2" x14ac:dyDescent="0.3">
      <c r="B443" s="144"/>
    </row>
    <row r="444" spans="2:2" x14ac:dyDescent="0.3">
      <c r="B444" s="144"/>
    </row>
    <row r="445" spans="2:2" x14ac:dyDescent="0.3">
      <c r="B445" s="144"/>
    </row>
    <row r="446" spans="2:2" x14ac:dyDescent="0.3">
      <c r="B446" s="144"/>
    </row>
    <row r="447" spans="2:2" x14ac:dyDescent="0.3">
      <c r="B447" s="144"/>
    </row>
    <row r="448" spans="2:2" x14ac:dyDescent="0.3">
      <c r="B448" s="144"/>
    </row>
    <row r="449" spans="2:2" x14ac:dyDescent="0.3">
      <c r="B449" s="144"/>
    </row>
    <row r="450" spans="2:2" x14ac:dyDescent="0.3">
      <c r="B450" s="144"/>
    </row>
    <row r="451" spans="2:2" x14ac:dyDescent="0.3">
      <c r="B451" s="144"/>
    </row>
    <row r="452" spans="2:2" x14ac:dyDescent="0.3">
      <c r="B452" s="144"/>
    </row>
    <row r="453" spans="2:2" x14ac:dyDescent="0.3">
      <c r="B453" s="144"/>
    </row>
    <row r="454" spans="2:2" x14ac:dyDescent="0.3">
      <c r="B454" s="144"/>
    </row>
    <row r="455" spans="2:2" x14ac:dyDescent="0.3">
      <c r="B455" s="144"/>
    </row>
    <row r="456" spans="2:2" x14ac:dyDescent="0.3">
      <c r="B456" s="144"/>
    </row>
    <row r="457" spans="2:2" x14ac:dyDescent="0.3">
      <c r="B457" s="144"/>
    </row>
    <row r="458" spans="2:2" x14ac:dyDescent="0.3">
      <c r="B458" s="144"/>
    </row>
    <row r="459" spans="2:2" x14ac:dyDescent="0.3">
      <c r="B459" s="144"/>
    </row>
    <row r="460" spans="2:2" x14ac:dyDescent="0.3">
      <c r="B460" s="144"/>
    </row>
    <row r="461" spans="2:2" x14ac:dyDescent="0.3">
      <c r="B461" s="144"/>
    </row>
    <row r="462" spans="2:2" x14ac:dyDescent="0.3">
      <c r="B462" s="144"/>
    </row>
    <row r="463" spans="2:2" x14ac:dyDescent="0.3">
      <c r="B463" s="144"/>
    </row>
    <row r="464" spans="2:2" x14ac:dyDescent="0.3">
      <c r="B464" s="144"/>
    </row>
    <row r="465" spans="2:2" x14ac:dyDescent="0.3">
      <c r="B465" s="144"/>
    </row>
    <row r="466" spans="2:2" x14ac:dyDescent="0.3">
      <c r="B466" s="144"/>
    </row>
    <row r="467" spans="2:2" x14ac:dyDescent="0.3">
      <c r="B467" s="144"/>
    </row>
    <row r="468" spans="2:2" x14ac:dyDescent="0.3">
      <c r="B468" s="144"/>
    </row>
    <row r="469" spans="2:2" x14ac:dyDescent="0.3">
      <c r="B469" s="144"/>
    </row>
    <row r="470" spans="2:2" x14ac:dyDescent="0.3">
      <c r="B470" s="144"/>
    </row>
    <row r="471" spans="2:2" x14ac:dyDescent="0.3">
      <c r="B471" s="144"/>
    </row>
    <row r="472" spans="2:2" x14ac:dyDescent="0.3">
      <c r="B472" s="144"/>
    </row>
    <row r="473" spans="2:2" x14ac:dyDescent="0.3">
      <c r="B473" s="144"/>
    </row>
    <row r="474" spans="2:2" x14ac:dyDescent="0.3">
      <c r="B474" s="144"/>
    </row>
    <row r="475" spans="2:2" x14ac:dyDescent="0.3">
      <c r="B475" s="144"/>
    </row>
    <row r="476" spans="2:2" x14ac:dyDescent="0.3">
      <c r="B476" s="144"/>
    </row>
    <row r="477" spans="2:2" x14ac:dyDescent="0.3">
      <c r="B477" s="144"/>
    </row>
    <row r="478" spans="2:2" x14ac:dyDescent="0.3">
      <c r="B478" s="144"/>
    </row>
    <row r="479" spans="2:2" x14ac:dyDescent="0.3">
      <c r="B479" s="144"/>
    </row>
    <row r="480" spans="2:2" x14ac:dyDescent="0.3">
      <c r="B480" s="144"/>
    </row>
    <row r="481" spans="2:2" x14ac:dyDescent="0.3">
      <c r="B481" s="144"/>
    </row>
    <row r="482" spans="2:2" x14ac:dyDescent="0.3">
      <c r="B482" s="144"/>
    </row>
    <row r="483" spans="2:2" x14ac:dyDescent="0.3">
      <c r="B483" s="144"/>
    </row>
    <row r="484" spans="2:2" x14ac:dyDescent="0.3">
      <c r="B484" s="144"/>
    </row>
    <row r="485" spans="2:2" x14ac:dyDescent="0.3">
      <c r="B485" s="144"/>
    </row>
    <row r="486" spans="2:2" x14ac:dyDescent="0.3">
      <c r="B486" s="144"/>
    </row>
    <row r="487" spans="2:2" x14ac:dyDescent="0.3">
      <c r="B487" s="144"/>
    </row>
    <row r="488" spans="2:2" x14ac:dyDescent="0.3">
      <c r="B488" s="144"/>
    </row>
    <row r="489" spans="2:2" x14ac:dyDescent="0.3">
      <c r="B489" s="144"/>
    </row>
    <row r="490" spans="2:2" x14ac:dyDescent="0.3">
      <c r="B490" s="144"/>
    </row>
    <row r="491" spans="2:2" x14ac:dyDescent="0.3">
      <c r="B491" s="144"/>
    </row>
    <row r="492" spans="2:2" x14ac:dyDescent="0.3">
      <c r="B492" s="144"/>
    </row>
    <row r="493" spans="2:2" x14ac:dyDescent="0.3">
      <c r="B493" s="144"/>
    </row>
    <row r="494" spans="2:2" x14ac:dyDescent="0.3">
      <c r="B494" s="144"/>
    </row>
    <row r="495" spans="2:2" x14ac:dyDescent="0.3">
      <c r="B495" s="144"/>
    </row>
    <row r="496" spans="2:2" x14ac:dyDescent="0.3">
      <c r="B496" s="144"/>
    </row>
    <row r="497" spans="2:2" x14ac:dyDescent="0.3">
      <c r="B497" s="144"/>
    </row>
    <row r="498" spans="2:2" x14ac:dyDescent="0.3">
      <c r="B498" s="144"/>
    </row>
    <row r="499" spans="2:2" x14ac:dyDescent="0.3">
      <c r="B499" s="144"/>
    </row>
    <row r="500" spans="2:2" x14ac:dyDescent="0.3">
      <c r="B500" s="144"/>
    </row>
    <row r="501" spans="2:2" x14ac:dyDescent="0.3">
      <c r="B501" s="144"/>
    </row>
    <row r="502" spans="2:2" x14ac:dyDescent="0.3">
      <c r="B502" s="144"/>
    </row>
    <row r="503" spans="2:2" x14ac:dyDescent="0.3">
      <c r="B503" s="144"/>
    </row>
    <row r="504" spans="2:2" x14ac:dyDescent="0.3">
      <c r="B504" s="144"/>
    </row>
    <row r="505" spans="2:2" x14ac:dyDescent="0.3">
      <c r="B505" s="144"/>
    </row>
    <row r="506" spans="2:2" x14ac:dyDescent="0.3">
      <c r="B506" s="144"/>
    </row>
    <row r="507" spans="2:2" x14ac:dyDescent="0.3">
      <c r="B507" s="144"/>
    </row>
    <row r="508" spans="2:2" x14ac:dyDescent="0.3">
      <c r="B508" s="144"/>
    </row>
    <row r="509" spans="2:2" x14ac:dyDescent="0.3">
      <c r="B509" s="144"/>
    </row>
    <row r="510" spans="2:2" x14ac:dyDescent="0.3">
      <c r="B510" s="144"/>
    </row>
    <row r="511" spans="2:2" x14ac:dyDescent="0.3">
      <c r="B511" s="144"/>
    </row>
    <row r="512" spans="2:2" x14ac:dyDescent="0.3">
      <c r="B512" s="144"/>
    </row>
    <row r="513" spans="2:2" x14ac:dyDescent="0.3">
      <c r="B513" s="144"/>
    </row>
    <row r="514" spans="2:2" x14ac:dyDescent="0.3">
      <c r="B514" s="144"/>
    </row>
    <row r="515" spans="2:2" x14ac:dyDescent="0.3">
      <c r="B515" s="144"/>
    </row>
    <row r="516" spans="2:2" x14ac:dyDescent="0.3">
      <c r="B516" s="144"/>
    </row>
    <row r="517" spans="2:2" x14ac:dyDescent="0.3">
      <c r="B517" s="144"/>
    </row>
    <row r="518" spans="2:2" x14ac:dyDescent="0.3">
      <c r="B518" s="144"/>
    </row>
    <row r="519" spans="2:2" x14ac:dyDescent="0.3">
      <c r="B519" s="144"/>
    </row>
    <row r="520" spans="2:2" x14ac:dyDescent="0.3">
      <c r="B520" s="144"/>
    </row>
    <row r="521" spans="2:2" x14ac:dyDescent="0.3">
      <c r="B521" s="144"/>
    </row>
    <row r="522" spans="2:2" x14ac:dyDescent="0.3">
      <c r="B522" s="144"/>
    </row>
    <row r="523" spans="2:2" x14ac:dyDescent="0.3">
      <c r="B523" s="144"/>
    </row>
    <row r="524" spans="2:2" x14ac:dyDescent="0.3">
      <c r="B524" s="144"/>
    </row>
    <row r="525" spans="2:2" x14ac:dyDescent="0.3">
      <c r="B525" s="144"/>
    </row>
    <row r="526" spans="2:2" x14ac:dyDescent="0.3">
      <c r="B526" s="144"/>
    </row>
    <row r="527" spans="2:2" x14ac:dyDescent="0.3">
      <c r="B527" s="144"/>
    </row>
    <row r="528" spans="2:2" x14ac:dyDescent="0.3">
      <c r="B528" s="144"/>
    </row>
    <row r="529" spans="2:2" x14ac:dyDescent="0.3">
      <c r="B529" s="144"/>
    </row>
    <row r="530" spans="2:2" x14ac:dyDescent="0.3">
      <c r="B530" s="144"/>
    </row>
    <row r="531" spans="2:2" x14ac:dyDescent="0.3">
      <c r="B531" s="144"/>
    </row>
    <row r="532" spans="2:2" x14ac:dyDescent="0.3">
      <c r="B532" s="144"/>
    </row>
    <row r="533" spans="2:2" x14ac:dyDescent="0.3">
      <c r="B533" s="144"/>
    </row>
    <row r="534" spans="2:2" x14ac:dyDescent="0.3">
      <c r="B534" s="144"/>
    </row>
    <row r="535" spans="2:2" x14ac:dyDescent="0.3">
      <c r="B535" s="144"/>
    </row>
    <row r="536" spans="2:2" x14ac:dyDescent="0.3">
      <c r="B536" s="144"/>
    </row>
    <row r="537" spans="2:2" x14ac:dyDescent="0.3">
      <c r="B537" s="144"/>
    </row>
    <row r="538" spans="2:2" x14ac:dyDescent="0.3">
      <c r="B538" s="144"/>
    </row>
    <row r="539" spans="2:2" x14ac:dyDescent="0.3">
      <c r="B539" s="144"/>
    </row>
    <row r="540" spans="2:2" x14ac:dyDescent="0.3">
      <c r="B540" s="144"/>
    </row>
    <row r="541" spans="2:2" x14ac:dyDescent="0.3">
      <c r="B541" s="144"/>
    </row>
    <row r="542" spans="2:2" x14ac:dyDescent="0.3">
      <c r="B542" s="144"/>
    </row>
    <row r="543" spans="2:2" x14ac:dyDescent="0.3">
      <c r="B543" s="144"/>
    </row>
    <row r="544" spans="2:2" x14ac:dyDescent="0.3">
      <c r="B544" s="144"/>
    </row>
    <row r="545" spans="2:2" x14ac:dyDescent="0.3">
      <c r="B545" s="144"/>
    </row>
    <row r="546" spans="2:2" x14ac:dyDescent="0.3">
      <c r="B546" s="144"/>
    </row>
    <row r="547" spans="2:2" x14ac:dyDescent="0.3">
      <c r="B547" s="144"/>
    </row>
    <row r="548" spans="2:2" x14ac:dyDescent="0.3">
      <c r="B548" s="144"/>
    </row>
    <row r="549" spans="2:2" x14ac:dyDescent="0.3">
      <c r="B549" s="144"/>
    </row>
    <row r="550" spans="2:2" x14ac:dyDescent="0.3">
      <c r="B550" s="144"/>
    </row>
    <row r="551" spans="2:2" x14ac:dyDescent="0.3">
      <c r="B551" s="144"/>
    </row>
    <row r="552" spans="2:2" x14ac:dyDescent="0.3">
      <c r="B552" s="144"/>
    </row>
    <row r="553" spans="2:2" x14ac:dyDescent="0.3">
      <c r="B553" s="144"/>
    </row>
    <row r="554" spans="2:2" x14ac:dyDescent="0.3">
      <c r="B554" s="144"/>
    </row>
    <row r="555" spans="2:2" x14ac:dyDescent="0.3">
      <c r="B555" s="144"/>
    </row>
    <row r="556" spans="2:2" x14ac:dyDescent="0.3">
      <c r="B556" s="144"/>
    </row>
    <row r="557" spans="2:2" x14ac:dyDescent="0.3">
      <c r="B557" s="144"/>
    </row>
    <row r="558" spans="2:2" x14ac:dyDescent="0.3">
      <c r="B558" s="144"/>
    </row>
    <row r="559" spans="2:2" x14ac:dyDescent="0.3">
      <c r="B559" s="144"/>
    </row>
    <row r="560" spans="2:2" x14ac:dyDescent="0.3">
      <c r="B560" s="144"/>
    </row>
    <row r="561" spans="2:2" x14ac:dyDescent="0.3">
      <c r="B561" s="144"/>
    </row>
    <row r="562" spans="2:2" x14ac:dyDescent="0.3">
      <c r="B562" s="144"/>
    </row>
    <row r="563" spans="2:2" x14ac:dyDescent="0.3">
      <c r="B563" s="144"/>
    </row>
    <row r="564" spans="2:2" x14ac:dyDescent="0.3">
      <c r="B564" s="144"/>
    </row>
    <row r="565" spans="2:2" x14ac:dyDescent="0.3">
      <c r="B565" s="144"/>
    </row>
    <row r="566" spans="2:2" x14ac:dyDescent="0.3">
      <c r="B566" s="144"/>
    </row>
    <row r="567" spans="2:2" x14ac:dyDescent="0.3">
      <c r="B567" s="144"/>
    </row>
    <row r="568" spans="2:2" x14ac:dyDescent="0.3">
      <c r="B568" s="144"/>
    </row>
    <row r="569" spans="2:2" x14ac:dyDescent="0.3">
      <c r="B569" s="144"/>
    </row>
    <row r="570" spans="2:2" x14ac:dyDescent="0.3">
      <c r="B570" s="144"/>
    </row>
    <row r="571" spans="2:2" x14ac:dyDescent="0.3">
      <c r="B571" s="144"/>
    </row>
    <row r="572" spans="2:2" x14ac:dyDescent="0.3">
      <c r="B572" s="144"/>
    </row>
    <row r="573" spans="2:2" x14ac:dyDescent="0.3">
      <c r="B573" s="144"/>
    </row>
    <row r="574" spans="2:2" x14ac:dyDescent="0.3">
      <c r="B574" s="144"/>
    </row>
    <row r="575" spans="2:2" x14ac:dyDescent="0.3">
      <c r="B575" s="144"/>
    </row>
    <row r="576" spans="2:2" x14ac:dyDescent="0.3">
      <c r="B576" s="144"/>
    </row>
    <row r="577" spans="2:2" x14ac:dyDescent="0.3">
      <c r="B577" s="144"/>
    </row>
    <row r="578" spans="2:2" x14ac:dyDescent="0.3">
      <c r="B578" s="144"/>
    </row>
    <row r="579" spans="2:2" x14ac:dyDescent="0.3">
      <c r="B579" s="144"/>
    </row>
    <row r="580" spans="2:2" x14ac:dyDescent="0.3">
      <c r="B580" s="144"/>
    </row>
    <row r="581" spans="2:2" x14ac:dyDescent="0.3">
      <c r="B581" s="144"/>
    </row>
    <row r="582" spans="2:2" x14ac:dyDescent="0.3">
      <c r="B582" s="144"/>
    </row>
    <row r="583" spans="2:2" x14ac:dyDescent="0.3">
      <c r="B583" s="144"/>
    </row>
    <row r="584" spans="2:2" x14ac:dyDescent="0.3">
      <c r="B584" s="144"/>
    </row>
    <row r="585" spans="2:2" x14ac:dyDescent="0.3">
      <c r="B585" s="144"/>
    </row>
    <row r="586" spans="2:2" x14ac:dyDescent="0.3">
      <c r="B586" s="144"/>
    </row>
    <row r="587" spans="2:2" x14ac:dyDescent="0.3">
      <c r="B587" s="144"/>
    </row>
    <row r="588" spans="2:2" x14ac:dyDescent="0.3">
      <c r="B588" s="144"/>
    </row>
    <row r="589" spans="2:2" x14ac:dyDescent="0.3">
      <c r="B589" s="144"/>
    </row>
    <row r="590" spans="2:2" x14ac:dyDescent="0.3">
      <c r="B590" s="144"/>
    </row>
    <row r="591" spans="2:2" x14ac:dyDescent="0.3">
      <c r="B591" s="144"/>
    </row>
    <row r="592" spans="2:2" x14ac:dyDescent="0.3">
      <c r="B592" s="144"/>
    </row>
    <row r="593" spans="2:2" x14ac:dyDescent="0.3">
      <c r="B593" s="144"/>
    </row>
    <row r="594" spans="2:2" x14ac:dyDescent="0.3">
      <c r="B594" s="144"/>
    </row>
    <row r="595" spans="2:2" x14ac:dyDescent="0.3">
      <c r="B595" s="144"/>
    </row>
    <row r="596" spans="2:2" x14ac:dyDescent="0.3">
      <c r="B596" s="144"/>
    </row>
    <row r="597" spans="2:2" x14ac:dyDescent="0.3">
      <c r="B597" s="144"/>
    </row>
    <row r="598" spans="2:2" x14ac:dyDescent="0.3">
      <c r="B598" s="144"/>
    </row>
    <row r="599" spans="2:2" x14ac:dyDescent="0.3">
      <c r="B599" s="144"/>
    </row>
    <row r="600" spans="2:2" x14ac:dyDescent="0.3">
      <c r="B600" s="144"/>
    </row>
    <row r="601" spans="2:2" x14ac:dyDescent="0.3">
      <c r="B601" s="144"/>
    </row>
    <row r="602" spans="2:2" x14ac:dyDescent="0.3">
      <c r="B602" s="144"/>
    </row>
    <row r="603" spans="2:2" x14ac:dyDescent="0.3">
      <c r="B603" s="144"/>
    </row>
    <row r="604" spans="2:2" x14ac:dyDescent="0.3">
      <c r="B604" s="144"/>
    </row>
    <row r="605" spans="2:2" x14ac:dyDescent="0.3">
      <c r="B605" s="144"/>
    </row>
    <row r="606" spans="2:2" x14ac:dyDescent="0.3">
      <c r="B606" s="144"/>
    </row>
    <row r="607" spans="2:2" x14ac:dyDescent="0.3">
      <c r="B607" s="144"/>
    </row>
    <row r="608" spans="2:2" x14ac:dyDescent="0.3">
      <c r="B608" s="144"/>
    </row>
    <row r="609" spans="2:2" x14ac:dyDescent="0.3">
      <c r="B609" s="144"/>
    </row>
    <row r="610" spans="2:2" x14ac:dyDescent="0.3">
      <c r="B610" s="144"/>
    </row>
    <row r="611" spans="2:2" x14ac:dyDescent="0.3">
      <c r="B611" s="144"/>
    </row>
    <row r="612" spans="2:2" x14ac:dyDescent="0.3">
      <c r="B612" s="144"/>
    </row>
    <row r="613" spans="2:2" x14ac:dyDescent="0.3">
      <c r="B613" s="144"/>
    </row>
    <row r="614" spans="2:2" x14ac:dyDescent="0.3">
      <c r="B614" s="144"/>
    </row>
    <row r="615" spans="2:2" x14ac:dyDescent="0.3">
      <c r="B615" s="144"/>
    </row>
    <row r="616" spans="2:2" x14ac:dyDescent="0.3">
      <c r="B616" s="144"/>
    </row>
    <row r="617" spans="2:2" x14ac:dyDescent="0.3">
      <c r="B617" s="144"/>
    </row>
    <row r="618" spans="2:2" x14ac:dyDescent="0.3">
      <c r="B618" s="144"/>
    </row>
    <row r="619" spans="2:2" x14ac:dyDescent="0.3">
      <c r="B619" s="144"/>
    </row>
    <row r="620" spans="2:2" x14ac:dyDescent="0.3">
      <c r="B620" s="144"/>
    </row>
    <row r="621" spans="2:2" x14ac:dyDescent="0.3">
      <c r="B621" s="144"/>
    </row>
    <row r="622" spans="2:2" x14ac:dyDescent="0.3">
      <c r="B622" s="144"/>
    </row>
    <row r="623" spans="2:2" x14ac:dyDescent="0.3">
      <c r="B623" s="144"/>
    </row>
    <row r="624" spans="2:2" x14ac:dyDescent="0.3">
      <c r="B624" s="144"/>
    </row>
    <row r="625" spans="2:2" x14ac:dyDescent="0.3">
      <c r="B625" s="144"/>
    </row>
    <row r="626" spans="2:2" x14ac:dyDescent="0.3">
      <c r="B626" s="144"/>
    </row>
    <row r="627" spans="2:2" x14ac:dyDescent="0.3">
      <c r="B627" s="144"/>
    </row>
    <row r="628" spans="2:2" x14ac:dyDescent="0.3">
      <c r="B628" s="144"/>
    </row>
    <row r="629" spans="2:2" x14ac:dyDescent="0.3">
      <c r="B629" s="144"/>
    </row>
    <row r="630" spans="2:2" x14ac:dyDescent="0.3">
      <c r="B630" s="144"/>
    </row>
    <row r="631" spans="2:2" x14ac:dyDescent="0.3">
      <c r="B631" s="144"/>
    </row>
    <row r="632" spans="2:2" x14ac:dyDescent="0.3">
      <c r="B632" s="144"/>
    </row>
    <row r="633" spans="2:2" x14ac:dyDescent="0.3">
      <c r="B633" s="144"/>
    </row>
    <row r="634" spans="2:2" x14ac:dyDescent="0.3">
      <c r="B634" s="144"/>
    </row>
    <row r="635" spans="2:2" x14ac:dyDescent="0.3">
      <c r="B635" s="144"/>
    </row>
    <row r="636" spans="2:2" x14ac:dyDescent="0.3">
      <c r="B636" s="144"/>
    </row>
    <row r="637" spans="2:2" x14ac:dyDescent="0.3">
      <c r="B637" s="144"/>
    </row>
    <row r="638" spans="2:2" x14ac:dyDescent="0.3">
      <c r="B638" s="144"/>
    </row>
    <row r="639" spans="2:2" x14ac:dyDescent="0.3">
      <c r="B639" s="144"/>
    </row>
    <row r="640" spans="2:2" x14ac:dyDescent="0.3">
      <c r="B640" s="144"/>
    </row>
    <row r="641" spans="2:2" x14ac:dyDescent="0.3">
      <c r="B641" s="144"/>
    </row>
    <row r="642" spans="2:2" x14ac:dyDescent="0.3">
      <c r="B642" s="144"/>
    </row>
    <row r="643" spans="2:2" x14ac:dyDescent="0.3">
      <c r="B643" s="144"/>
    </row>
    <row r="644" spans="2:2" x14ac:dyDescent="0.3">
      <c r="B644" s="144"/>
    </row>
    <row r="645" spans="2:2" x14ac:dyDescent="0.3">
      <c r="B645" s="144"/>
    </row>
    <row r="646" spans="2:2" x14ac:dyDescent="0.3">
      <c r="B646" s="144"/>
    </row>
    <row r="647" spans="2:2" x14ac:dyDescent="0.3">
      <c r="B647" s="144"/>
    </row>
    <row r="648" spans="2:2" x14ac:dyDescent="0.3">
      <c r="B648" s="144"/>
    </row>
    <row r="649" spans="2:2" x14ac:dyDescent="0.3">
      <c r="B649" s="144"/>
    </row>
    <row r="650" spans="2:2" x14ac:dyDescent="0.3">
      <c r="B650" s="144"/>
    </row>
    <row r="651" spans="2:2" x14ac:dyDescent="0.3">
      <c r="B651" s="144"/>
    </row>
    <row r="652" spans="2:2" x14ac:dyDescent="0.3">
      <c r="B652" s="144"/>
    </row>
    <row r="653" spans="2:2" x14ac:dyDescent="0.3">
      <c r="B653" s="144"/>
    </row>
    <row r="654" spans="2:2" x14ac:dyDescent="0.3">
      <c r="B654" s="144"/>
    </row>
    <row r="655" spans="2:2" x14ac:dyDescent="0.3">
      <c r="B655" s="144"/>
    </row>
    <row r="656" spans="2:2" x14ac:dyDescent="0.3">
      <c r="B656" s="144"/>
    </row>
    <row r="657" spans="2:2" x14ac:dyDescent="0.3">
      <c r="B657" s="144"/>
    </row>
    <row r="658" spans="2:2" x14ac:dyDescent="0.3">
      <c r="B658" s="144"/>
    </row>
    <row r="659" spans="2:2" x14ac:dyDescent="0.3">
      <c r="B659" s="144"/>
    </row>
    <row r="660" spans="2:2" x14ac:dyDescent="0.3">
      <c r="B660" s="144"/>
    </row>
    <row r="661" spans="2:2" x14ac:dyDescent="0.3">
      <c r="B661" s="144"/>
    </row>
    <row r="662" spans="2:2" x14ac:dyDescent="0.3">
      <c r="B662" s="144"/>
    </row>
    <row r="663" spans="2:2" x14ac:dyDescent="0.3">
      <c r="B663" s="144"/>
    </row>
    <row r="664" spans="2:2" x14ac:dyDescent="0.3">
      <c r="B664" s="144"/>
    </row>
    <row r="665" spans="2:2" x14ac:dyDescent="0.3">
      <c r="B665" s="144"/>
    </row>
    <row r="666" spans="2:2" x14ac:dyDescent="0.3">
      <c r="B666" s="144"/>
    </row>
    <row r="667" spans="2:2" x14ac:dyDescent="0.3">
      <c r="B667" s="144"/>
    </row>
    <row r="668" spans="2:2" x14ac:dyDescent="0.3">
      <c r="B668" s="144"/>
    </row>
    <row r="669" spans="2:2" x14ac:dyDescent="0.3">
      <c r="B669" s="144"/>
    </row>
    <row r="670" spans="2:2" x14ac:dyDescent="0.3">
      <c r="B670" s="144"/>
    </row>
    <row r="671" spans="2:2" x14ac:dyDescent="0.3">
      <c r="B671" s="144"/>
    </row>
    <row r="672" spans="2:2" x14ac:dyDescent="0.3">
      <c r="B672" s="144"/>
    </row>
    <row r="673" spans="2:2" x14ac:dyDescent="0.3">
      <c r="B673" s="144"/>
    </row>
    <row r="674" spans="2:2" x14ac:dyDescent="0.3">
      <c r="B674" s="144"/>
    </row>
    <row r="675" spans="2:2" x14ac:dyDescent="0.3">
      <c r="B675" s="144"/>
    </row>
    <row r="676" spans="2:2" x14ac:dyDescent="0.3">
      <c r="B676" s="144"/>
    </row>
    <row r="677" spans="2:2" x14ac:dyDescent="0.3">
      <c r="B677" s="144"/>
    </row>
    <row r="678" spans="2:2" x14ac:dyDescent="0.3">
      <c r="B678" s="144"/>
    </row>
    <row r="679" spans="2:2" x14ac:dyDescent="0.3">
      <c r="B679" s="144"/>
    </row>
    <row r="680" spans="2:2" x14ac:dyDescent="0.3">
      <c r="B680" s="144"/>
    </row>
    <row r="681" spans="2:2" x14ac:dyDescent="0.3">
      <c r="B681" s="144"/>
    </row>
    <row r="682" spans="2:2" x14ac:dyDescent="0.3">
      <c r="B682" s="144"/>
    </row>
    <row r="683" spans="2:2" x14ac:dyDescent="0.3">
      <c r="B683" s="144"/>
    </row>
    <row r="684" spans="2:2" x14ac:dyDescent="0.3">
      <c r="B684" s="144"/>
    </row>
    <row r="685" spans="2:2" x14ac:dyDescent="0.3">
      <c r="B685" s="144"/>
    </row>
    <row r="686" spans="2:2" x14ac:dyDescent="0.3">
      <c r="B686" s="144"/>
    </row>
    <row r="687" spans="2:2" x14ac:dyDescent="0.3">
      <c r="B687" s="144"/>
    </row>
    <row r="688" spans="2:2" x14ac:dyDescent="0.3">
      <c r="B688" s="144"/>
    </row>
    <row r="689" spans="2:2" x14ac:dyDescent="0.3">
      <c r="B689" s="144"/>
    </row>
    <row r="690" spans="2:2" x14ac:dyDescent="0.3">
      <c r="B690" s="144"/>
    </row>
    <row r="691" spans="2:2" x14ac:dyDescent="0.3">
      <c r="B691" s="144"/>
    </row>
    <row r="692" spans="2:2" x14ac:dyDescent="0.3">
      <c r="B692" s="144"/>
    </row>
    <row r="693" spans="2:2" x14ac:dyDescent="0.3">
      <c r="B693" s="144"/>
    </row>
    <row r="694" spans="2:2" x14ac:dyDescent="0.3">
      <c r="B694" s="144"/>
    </row>
    <row r="695" spans="2:2" x14ac:dyDescent="0.3">
      <c r="B695" s="144"/>
    </row>
    <row r="696" spans="2:2" x14ac:dyDescent="0.3">
      <c r="B696" s="144"/>
    </row>
    <row r="697" spans="2:2" x14ac:dyDescent="0.3">
      <c r="B697" s="144"/>
    </row>
    <row r="698" spans="2:2" x14ac:dyDescent="0.3">
      <c r="B698" s="144"/>
    </row>
    <row r="699" spans="2:2" x14ac:dyDescent="0.3">
      <c r="B699" s="144"/>
    </row>
    <row r="700" spans="2:2" x14ac:dyDescent="0.3">
      <c r="B700" s="144"/>
    </row>
  </sheetData>
  <autoFilter ref="A12:O12" xr:uid="{00000000-0009-0000-0000-000000000000}">
    <filterColumn colId="3">
      <filters>
        <filter val="55,00"/>
      </filters>
    </filterColumn>
  </autoFilter>
  <mergeCells count="5">
    <mergeCell ref="D3:G3"/>
    <mergeCell ref="D4:G4"/>
    <mergeCell ref="D5:G5"/>
    <mergeCell ref="D6:G6"/>
    <mergeCell ref="D7:G7"/>
  </mergeCells>
  <pageMargins left="0.31496062992125984" right="0.31496062992125984" top="0.55118110236220474" bottom="0.55118110236220474" header="0.31496062992125984" footer="0.31496062992125984"/>
  <pageSetup paperSize="9" scale="64" fitToHeight="0" orientation="landscape" r:id="rId1"/>
  <headerFooter>
    <oddFooter>&amp;L&amp;P&amp;R&amp;D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Q702"/>
  <sheetViews>
    <sheetView zoomScale="99" zoomScaleNormal="99" workbookViewId="0">
      <pane ySplit="12" topLeftCell="A62" activePane="bottomLeft" state="frozen"/>
      <selection activeCell="B3" sqref="B3:D3"/>
      <selection pane="bottomLeft" activeCell="A63" sqref="A63:XFD63"/>
    </sheetView>
  </sheetViews>
  <sheetFormatPr baseColWidth="10" defaultColWidth="11.21875" defaultRowHeight="14.4" x14ac:dyDescent="0.3"/>
  <cols>
    <col min="1" max="1" width="9.77734375" style="42" customWidth="1"/>
    <col min="2" max="2" width="11.5546875" style="120" customWidth="1"/>
    <col min="3" max="3" width="18.77734375" style="9" bestFit="1" customWidth="1"/>
    <col min="4" max="7" width="12.77734375" style="10" customWidth="1"/>
    <col min="8" max="8" width="14.5546875" style="10" bestFit="1" customWidth="1"/>
    <col min="9" max="13" width="12.77734375" style="10" customWidth="1"/>
    <col min="14" max="14" width="12.21875" style="10" customWidth="1"/>
    <col min="15" max="15" width="12.77734375" style="10" customWidth="1"/>
    <col min="16" max="16" width="11.21875" style="10"/>
    <col min="18" max="16384" width="11.21875" style="3"/>
  </cols>
  <sheetData>
    <row r="1" spans="1:17" ht="33.6" customHeight="1" x14ac:dyDescent="0.3">
      <c r="A1" s="45" t="s">
        <v>7</v>
      </c>
      <c r="B1" s="121"/>
      <c r="C1" s="12"/>
      <c r="D1" s="13"/>
      <c r="E1" s="14"/>
      <c r="F1" s="14"/>
      <c r="G1" s="14"/>
      <c r="H1" s="14"/>
      <c r="I1" s="14"/>
      <c r="J1" s="14"/>
      <c r="K1" s="14"/>
      <c r="L1" s="14"/>
      <c r="M1" s="14"/>
      <c r="N1" s="14"/>
      <c r="O1" s="14"/>
      <c r="P1" s="75"/>
    </row>
    <row r="2" spans="1:17" s="4" customFormat="1" ht="21" customHeight="1" x14ac:dyDescent="0.3">
      <c r="A2" s="46" t="s">
        <v>48</v>
      </c>
      <c r="B2" s="122"/>
      <c r="C2" s="15"/>
      <c r="D2" s="16">
        <f>+Inntekter!D2</f>
        <v>2024</v>
      </c>
      <c r="E2" s="17"/>
      <c r="F2" s="17"/>
      <c r="G2" s="17"/>
      <c r="H2" s="17"/>
      <c r="I2" s="82" t="s">
        <v>36</v>
      </c>
      <c r="J2" s="17"/>
      <c r="K2" s="17"/>
      <c r="L2" s="17"/>
      <c r="M2" s="17"/>
      <c r="N2" s="17"/>
      <c r="O2" s="17"/>
      <c r="P2" s="76"/>
      <c r="Q2" s="48"/>
    </row>
    <row r="3" spans="1:17" s="5" customFormat="1" ht="21" customHeight="1" x14ac:dyDescent="0.3">
      <c r="A3" s="46" t="s">
        <v>3</v>
      </c>
      <c r="B3" s="122"/>
      <c r="C3" s="18"/>
      <c r="D3" s="242" t="str">
        <f>+Inntekter!D3</f>
        <v>Postpensjonistene i Romerike/Glåmdal</v>
      </c>
      <c r="E3" s="243"/>
      <c r="F3" s="243"/>
      <c r="G3" s="244"/>
      <c r="H3" s="17"/>
      <c r="I3" s="77" t="s">
        <v>39</v>
      </c>
      <c r="J3" s="17"/>
      <c r="K3" s="17"/>
      <c r="L3" s="17"/>
      <c r="M3" s="17"/>
      <c r="N3" s="17"/>
      <c r="O3" s="17"/>
      <c r="P3" s="76"/>
      <c r="Q3" s="49"/>
    </row>
    <row r="4" spans="1:17" s="5" customFormat="1" ht="21" customHeight="1" x14ac:dyDescent="0.3">
      <c r="A4" s="46" t="s">
        <v>44</v>
      </c>
      <c r="B4" s="122"/>
      <c r="C4" s="18"/>
      <c r="D4" s="242" t="str">
        <f>+Inntekter!D4</f>
        <v>Torunn Folden</v>
      </c>
      <c r="E4" s="243"/>
      <c r="F4" s="243"/>
      <c r="G4" s="244"/>
      <c r="H4" s="17"/>
      <c r="I4" s="82"/>
      <c r="J4" s="17"/>
      <c r="K4" s="17"/>
      <c r="L4" s="17"/>
      <c r="M4" s="17"/>
      <c r="N4" s="17"/>
      <c r="O4" s="17"/>
      <c r="P4" s="76"/>
      <c r="Q4" s="49"/>
    </row>
    <row r="5" spans="1:17" s="5" customFormat="1" ht="21" customHeight="1" x14ac:dyDescent="0.3">
      <c r="A5" s="46" t="s">
        <v>45</v>
      </c>
      <c r="B5" s="122"/>
      <c r="C5" s="18"/>
      <c r="D5" s="242" t="str">
        <f>+Inntekter!D5</f>
        <v>Ole Kleven</v>
      </c>
      <c r="E5" s="243"/>
      <c r="F5" s="243"/>
      <c r="G5" s="244"/>
      <c r="H5" s="17"/>
      <c r="I5" s="82" t="s">
        <v>37</v>
      </c>
      <c r="J5" s="17"/>
      <c r="K5" s="17"/>
      <c r="L5" s="17"/>
      <c r="M5" s="17"/>
      <c r="N5" s="17"/>
      <c r="O5" s="17"/>
      <c r="P5" s="76"/>
      <c r="Q5" s="49"/>
    </row>
    <row r="6" spans="1:17" s="5" customFormat="1" ht="15.6" x14ac:dyDescent="0.3">
      <c r="A6" s="46" t="s">
        <v>46</v>
      </c>
      <c r="B6" s="122"/>
      <c r="C6" s="19"/>
      <c r="D6" s="245" t="str">
        <f>+Inntekter!D6</f>
        <v>998508797</v>
      </c>
      <c r="E6" s="246"/>
      <c r="F6" s="246"/>
      <c r="G6" s="247"/>
      <c r="H6" s="17"/>
      <c r="I6" s="82" t="s">
        <v>49</v>
      </c>
      <c r="J6" s="50"/>
      <c r="K6" s="50"/>
      <c r="L6" s="50"/>
      <c r="M6" s="17"/>
      <c r="N6" s="17"/>
      <c r="O6" s="17"/>
      <c r="P6" s="76"/>
      <c r="Q6" s="49"/>
    </row>
    <row r="7" spans="1:17" s="5" customFormat="1" ht="15.6" x14ac:dyDescent="0.3">
      <c r="A7" s="46" t="s">
        <v>47</v>
      </c>
      <c r="B7" s="122"/>
      <c r="C7" s="20"/>
      <c r="D7" s="248" t="str">
        <f>+Inntekter!D7</f>
        <v xml:space="preserve"> 0530 02 77855</v>
      </c>
      <c r="E7" s="246"/>
      <c r="F7" s="246"/>
      <c r="G7" s="247"/>
      <c r="H7" s="17"/>
      <c r="I7" s="82" t="s">
        <v>38</v>
      </c>
      <c r="J7" s="50"/>
      <c r="K7" s="50"/>
      <c r="L7" s="50"/>
      <c r="M7" s="17"/>
      <c r="N7" s="17"/>
      <c r="O7" s="17"/>
      <c r="P7" s="76"/>
      <c r="Q7" s="49"/>
    </row>
    <row r="8" spans="1:17" s="49" customFormat="1" ht="15.6" x14ac:dyDescent="0.3">
      <c r="A8" s="82"/>
      <c r="B8" s="116"/>
      <c r="C8" s="82"/>
      <c r="D8" s="82"/>
      <c r="E8" s="82"/>
      <c r="F8" s="82"/>
      <c r="G8" s="82"/>
      <c r="H8" s="82"/>
      <c r="I8" s="113" t="s">
        <v>60</v>
      </c>
      <c r="J8" s="50"/>
      <c r="K8" s="50"/>
      <c r="L8" s="50"/>
      <c r="M8" s="17"/>
      <c r="N8" s="17"/>
      <c r="O8" s="17"/>
      <c r="P8" s="76"/>
    </row>
    <row r="9" spans="1:17" ht="6" customHeight="1" x14ac:dyDescent="0.3">
      <c r="A9" s="78"/>
      <c r="B9" s="117"/>
      <c r="C9" s="80"/>
      <c r="D9" s="79"/>
      <c r="E9" s="79"/>
      <c r="F9" s="79"/>
      <c r="G9" s="79"/>
      <c r="H9" s="79"/>
      <c r="I9" s="79"/>
      <c r="J9" s="79"/>
      <c r="K9" s="79"/>
      <c r="L9" s="79"/>
      <c r="M9" s="79"/>
      <c r="N9" s="79"/>
      <c r="O9" s="79"/>
      <c r="P9" s="79">
        <v>5</v>
      </c>
    </row>
    <row r="10" spans="1:17" s="6" customFormat="1" ht="15" thickBot="1" x14ac:dyDescent="0.35">
      <c r="A10" s="73" t="s">
        <v>62</v>
      </c>
      <c r="B10" s="118"/>
      <c r="C10" s="68"/>
      <c r="D10" s="74"/>
      <c r="E10" s="74">
        <v>15000</v>
      </c>
      <c r="F10" s="74">
        <v>22000</v>
      </c>
      <c r="G10" s="74"/>
      <c r="H10" s="74">
        <v>95000</v>
      </c>
      <c r="I10" s="74">
        <v>15000</v>
      </c>
      <c r="J10" s="74">
        <v>263000</v>
      </c>
      <c r="K10" s="74">
        <v>200</v>
      </c>
      <c r="L10" s="74">
        <v>4000</v>
      </c>
      <c r="M10" s="74"/>
      <c r="N10" s="74"/>
      <c r="O10" s="74">
        <v>250</v>
      </c>
      <c r="P10" s="74">
        <v>2000</v>
      </c>
      <c r="Q10" s="56"/>
    </row>
    <row r="11" spans="1:17" s="56" customFormat="1" ht="15" thickBot="1" x14ac:dyDescent="0.35">
      <c r="A11" s="66" t="s">
        <v>2</v>
      </c>
      <c r="B11" s="123"/>
      <c r="C11" s="67"/>
      <c r="D11" s="65">
        <f>SUBTOTAL(9,D13:D1003)</f>
        <v>0</v>
      </c>
      <c r="E11" s="65">
        <f t="shared" ref="E11:P11" si="0">SUBTOTAL(9,E13:E1003)</f>
        <v>14000</v>
      </c>
      <c r="F11" s="65">
        <f t="shared" si="0"/>
        <v>19775.2</v>
      </c>
      <c r="G11" s="65">
        <f t="shared" si="0"/>
        <v>0</v>
      </c>
      <c r="H11" s="65">
        <f t="shared" si="0"/>
        <v>96745</v>
      </c>
      <c r="I11" s="65">
        <f t="shared" si="0"/>
        <v>6989.51</v>
      </c>
      <c r="J11" s="65">
        <f t="shared" si="0"/>
        <v>252746.7</v>
      </c>
      <c r="K11" s="65">
        <f t="shared" si="0"/>
        <v>0</v>
      </c>
      <c r="L11" s="65">
        <f t="shared" si="0"/>
        <v>0</v>
      </c>
      <c r="M11" s="65">
        <f t="shared" si="0"/>
        <v>0</v>
      </c>
      <c r="N11" s="65">
        <f t="shared" si="0"/>
        <v>0</v>
      </c>
      <c r="O11" s="65">
        <f t="shared" si="0"/>
        <v>277</v>
      </c>
      <c r="P11" s="65">
        <f t="shared" si="0"/>
        <v>300</v>
      </c>
    </row>
    <row r="12" spans="1:17" s="141" customFormat="1" ht="58.2" customHeight="1" x14ac:dyDescent="0.3">
      <c r="A12" s="159" t="s">
        <v>31</v>
      </c>
      <c r="B12" s="160" t="s">
        <v>116</v>
      </c>
      <c r="C12" s="161" t="s">
        <v>16</v>
      </c>
      <c r="D12" s="158" t="s">
        <v>104</v>
      </c>
      <c r="E12" s="158" t="s">
        <v>105</v>
      </c>
      <c r="F12" s="158" t="s">
        <v>106</v>
      </c>
      <c r="G12" s="158" t="s">
        <v>143</v>
      </c>
      <c r="H12" s="158" t="s">
        <v>144</v>
      </c>
      <c r="I12" s="158" t="s">
        <v>107</v>
      </c>
      <c r="J12" s="158" t="s">
        <v>117</v>
      </c>
      <c r="K12" s="158" t="s">
        <v>108</v>
      </c>
      <c r="L12" s="158" t="s">
        <v>109</v>
      </c>
      <c r="M12" s="158"/>
      <c r="N12" s="158"/>
      <c r="O12" s="158" t="s">
        <v>111</v>
      </c>
      <c r="P12" s="158" t="s">
        <v>110</v>
      </c>
      <c r="Q12" s="140"/>
    </row>
    <row r="13" spans="1:17" x14ac:dyDescent="0.3">
      <c r="A13" s="148" t="s">
        <v>153</v>
      </c>
      <c r="B13" s="149">
        <v>45293</v>
      </c>
      <c r="C13" s="150" t="s">
        <v>156</v>
      </c>
      <c r="D13" s="151"/>
      <c r="E13" s="151"/>
      <c r="F13" s="151"/>
      <c r="G13" s="151"/>
      <c r="H13" s="151"/>
      <c r="I13" s="151"/>
      <c r="J13" s="151"/>
      <c r="K13" s="151"/>
      <c r="L13" s="151"/>
      <c r="M13" s="151"/>
      <c r="N13" s="151"/>
      <c r="O13" s="151">
        <v>69</v>
      </c>
      <c r="P13" s="151"/>
    </row>
    <row r="14" spans="1:17" x14ac:dyDescent="0.3">
      <c r="A14" s="148" t="s">
        <v>154</v>
      </c>
      <c r="B14" s="149">
        <v>45293</v>
      </c>
      <c r="C14" s="150" t="s">
        <v>158</v>
      </c>
      <c r="D14" s="151"/>
      <c r="E14" s="151"/>
      <c r="F14" s="151"/>
      <c r="G14" s="151"/>
      <c r="H14" s="151"/>
      <c r="I14" s="151"/>
      <c r="J14" s="151">
        <v>35820</v>
      </c>
      <c r="K14" s="151"/>
      <c r="L14" s="151"/>
      <c r="M14" s="151"/>
      <c r="N14" s="151"/>
      <c r="O14" s="151"/>
      <c r="P14" s="151"/>
    </row>
    <row r="15" spans="1:17" x14ac:dyDescent="0.3">
      <c r="A15" s="148" t="s">
        <v>155</v>
      </c>
      <c r="B15" s="149">
        <v>45299</v>
      </c>
      <c r="C15" s="150" t="s">
        <v>157</v>
      </c>
      <c r="D15" s="151"/>
      <c r="E15" s="151"/>
      <c r="F15" s="151">
        <v>616</v>
      </c>
      <c r="G15" s="151"/>
      <c r="H15" s="151"/>
      <c r="I15" s="151"/>
      <c r="J15" s="151"/>
      <c r="K15" s="151"/>
      <c r="L15" s="151"/>
      <c r="M15" s="151"/>
      <c r="N15" s="151"/>
      <c r="O15" s="151"/>
      <c r="P15" s="151"/>
    </row>
    <row r="16" spans="1:17" x14ac:dyDescent="0.3">
      <c r="A16" s="148" t="s">
        <v>161</v>
      </c>
      <c r="B16" s="149">
        <v>45320</v>
      </c>
      <c r="C16" s="150" t="s">
        <v>167</v>
      </c>
      <c r="D16" s="151"/>
      <c r="E16" s="151"/>
      <c r="F16" s="151">
        <v>1050</v>
      </c>
      <c r="G16" s="151"/>
      <c r="H16" s="151"/>
      <c r="I16" s="151"/>
      <c r="J16" s="151"/>
      <c r="K16" s="151"/>
      <c r="L16" s="151"/>
      <c r="M16" s="151"/>
      <c r="N16" s="151"/>
      <c r="O16" s="151"/>
      <c r="P16" s="151"/>
    </row>
    <row r="17" spans="1:16" x14ac:dyDescent="0.3">
      <c r="A17" s="148" t="s">
        <v>163</v>
      </c>
      <c r="B17" s="149">
        <v>45324</v>
      </c>
      <c r="C17" s="150" t="s">
        <v>166</v>
      </c>
      <c r="D17" s="151"/>
      <c r="E17" s="151"/>
      <c r="F17" s="151"/>
      <c r="G17" s="151"/>
      <c r="H17" s="151"/>
      <c r="I17" s="151"/>
      <c r="J17" s="151"/>
      <c r="K17" s="151"/>
      <c r="L17" s="151"/>
      <c r="M17" s="151"/>
      <c r="N17" s="151"/>
      <c r="O17" s="151">
        <v>8.5</v>
      </c>
      <c r="P17" s="151"/>
    </row>
    <row r="18" spans="1:16" x14ac:dyDescent="0.3">
      <c r="A18" s="148" t="s">
        <v>164</v>
      </c>
      <c r="B18" s="149">
        <v>45329</v>
      </c>
      <c r="C18" s="150" t="s">
        <v>157</v>
      </c>
      <c r="D18" s="151"/>
      <c r="E18" s="151"/>
      <c r="F18" s="151">
        <v>549</v>
      </c>
      <c r="G18" s="151"/>
      <c r="H18" s="151"/>
      <c r="I18" s="151"/>
      <c r="J18" s="151"/>
      <c r="K18" s="151"/>
      <c r="L18" s="151"/>
      <c r="M18" s="151"/>
      <c r="N18" s="151"/>
      <c r="O18" s="151"/>
      <c r="P18" s="151"/>
    </row>
    <row r="19" spans="1:16" x14ac:dyDescent="0.3">
      <c r="A19" s="148" t="s">
        <v>165</v>
      </c>
      <c r="B19" s="149">
        <v>45329</v>
      </c>
      <c r="C19" s="150" t="s">
        <v>157</v>
      </c>
      <c r="D19" s="151"/>
      <c r="E19" s="151"/>
      <c r="F19" s="151">
        <v>326.8</v>
      </c>
      <c r="G19" s="151"/>
      <c r="H19" s="151"/>
      <c r="I19" s="151"/>
      <c r="J19" s="151"/>
      <c r="K19" s="151"/>
      <c r="L19" s="151"/>
      <c r="M19" s="151"/>
      <c r="N19" s="151"/>
      <c r="O19" s="151"/>
      <c r="P19" s="151"/>
    </row>
    <row r="20" spans="1:16" x14ac:dyDescent="0.3">
      <c r="A20" s="148" t="s">
        <v>170</v>
      </c>
      <c r="B20" s="149">
        <v>45352</v>
      </c>
      <c r="C20" s="150" t="s">
        <v>172</v>
      </c>
      <c r="D20" s="151"/>
      <c r="E20" s="151"/>
      <c r="F20" s="151"/>
      <c r="G20" s="151"/>
      <c r="H20" s="151"/>
      <c r="I20" s="151"/>
      <c r="J20" s="151"/>
      <c r="K20" s="151"/>
      <c r="L20" s="151"/>
      <c r="M20" s="151"/>
      <c r="N20" s="151"/>
      <c r="O20" s="151">
        <v>11</v>
      </c>
      <c r="P20" s="151"/>
    </row>
    <row r="21" spans="1:16" x14ac:dyDescent="0.3">
      <c r="A21" s="148" t="s">
        <v>173</v>
      </c>
      <c r="B21" s="149">
        <v>45366</v>
      </c>
      <c r="C21" s="150" t="s">
        <v>178</v>
      </c>
      <c r="D21" s="151"/>
      <c r="E21" s="151"/>
      <c r="F21" s="151"/>
      <c r="G21" s="151"/>
      <c r="H21" s="151"/>
      <c r="I21" s="151"/>
      <c r="J21" s="151">
        <v>2500</v>
      </c>
      <c r="K21" s="151"/>
      <c r="L21" s="151"/>
      <c r="M21" s="151"/>
      <c r="N21" s="151"/>
      <c r="O21" s="151"/>
      <c r="P21" s="151"/>
    </row>
    <row r="22" spans="1:16" x14ac:dyDescent="0.3">
      <c r="A22" s="148" t="s">
        <v>174</v>
      </c>
      <c r="B22" s="149">
        <v>45366</v>
      </c>
      <c r="C22" s="150" t="s">
        <v>178</v>
      </c>
      <c r="D22" s="151"/>
      <c r="E22" s="151"/>
      <c r="F22" s="151"/>
      <c r="G22" s="151"/>
      <c r="H22" s="151"/>
      <c r="I22" s="151"/>
      <c r="J22" s="151">
        <v>2835</v>
      </c>
      <c r="K22" s="151"/>
      <c r="L22" s="151"/>
      <c r="M22" s="151"/>
      <c r="N22" s="151"/>
      <c r="O22" s="151"/>
      <c r="P22" s="151"/>
    </row>
    <row r="23" spans="1:16" x14ac:dyDescent="0.3">
      <c r="A23" s="148" t="s">
        <v>175</v>
      </c>
      <c r="B23" s="149">
        <v>45023</v>
      </c>
      <c r="C23" s="150" t="s">
        <v>179</v>
      </c>
      <c r="D23" s="151"/>
      <c r="E23" s="151"/>
      <c r="F23" s="151"/>
      <c r="G23" s="151"/>
      <c r="H23" s="151"/>
      <c r="I23" s="151"/>
      <c r="J23" s="151">
        <v>21294</v>
      </c>
      <c r="K23" s="151"/>
      <c r="L23" s="151"/>
      <c r="M23" s="151"/>
      <c r="N23" s="151"/>
      <c r="O23" s="151"/>
      <c r="P23" s="151"/>
    </row>
    <row r="24" spans="1:16" x14ac:dyDescent="0.3">
      <c r="A24" s="148" t="s">
        <v>176</v>
      </c>
      <c r="B24" s="149">
        <v>45362</v>
      </c>
      <c r="C24" s="150" t="s">
        <v>180</v>
      </c>
      <c r="D24" s="151"/>
      <c r="E24" s="151"/>
      <c r="F24" s="151"/>
      <c r="G24" s="151"/>
      <c r="H24" s="151"/>
      <c r="J24" s="151">
        <v>302.7</v>
      </c>
      <c r="K24" s="151"/>
      <c r="L24" s="151"/>
      <c r="M24" s="151"/>
      <c r="N24" s="151"/>
      <c r="O24" s="151"/>
      <c r="P24" s="151"/>
    </row>
    <row r="25" spans="1:16" x14ac:dyDescent="0.3">
      <c r="A25" s="148" t="s">
        <v>177</v>
      </c>
      <c r="B25" s="149">
        <v>45362</v>
      </c>
      <c r="C25" s="150" t="s">
        <v>181</v>
      </c>
      <c r="D25" s="151"/>
      <c r="E25" s="151"/>
      <c r="F25" s="151"/>
      <c r="G25" s="151"/>
      <c r="H25" s="151"/>
      <c r="I25" s="151"/>
      <c r="J25" s="151">
        <v>1371.6</v>
      </c>
      <c r="K25" s="151"/>
      <c r="L25" s="151"/>
      <c r="M25" s="151"/>
      <c r="N25" s="151"/>
      <c r="O25" s="151"/>
      <c r="P25" s="151"/>
    </row>
    <row r="26" spans="1:16" x14ac:dyDescent="0.3">
      <c r="A26" s="148" t="s">
        <v>182</v>
      </c>
      <c r="B26" s="149">
        <v>45372</v>
      </c>
      <c r="C26" s="150" t="s">
        <v>236</v>
      </c>
      <c r="D26" s="151"/>
      <c r="E26" s="151"/>
      <c r="F26" s="151"/>
      <c r="G26" s="151"/>
      <c r="H26" s="151"/>
      <c r="I26" s="151"/>
      <c r="J26" s="151"/>
      <c r="K26" s="151"/>
      <c r="L26" s="151"/>
      <c r="M26" s="151"/>
      <c r="N26" s="151"/>
      <c r="O26" s="151"/>
      <c r="P26" s="151">
        <v>150</v>
      </c>
    </row>
    <row r="27" spans="1:16" x14ac:dyDescent="0.3">
      <c r="A27" s="148" t="s">
        <v>184</v>
      </c>
      <c r="B27" s="149">
        <v>45372</v>
      </c>
      <c r="C27" s="150" t="s">
        <v>185</v>
      </c>
      <c r="D27" s="151"/>
      <c r="E27" s="151"/>
      <c r="F27" s="151"/>
      <c r="G27" s="151"/>
      <c r="H27" s="151"/>
      <c r="I27" s="151"/>
      <c r="J27" s="151"/>
      <c r="K27" s="151"/>
      <c r="L27" s="151"/>
      <c r="M27" s="151"/>
      <c r="N27" s="151"/>
      <c r="O27" s="151"/>
      <c r="P27" s="151">
        <v>150</v>
      </c>
    </row>
    <row r="28" spans="1:16" x14ac:dyDescent="0.3">
      <c r="A28" s="148" t="s">
        <v>186</v>
      </c>
      <c r="B28" s="149">
        <v>45384</v>
      </c>
      <c r="C28" s="150" t="s">
        <v>192</v>
      </c>
      <c r="D28" s="151"/>
      <c r="E28" s="151"/>
      <c r="F28" s="151"/>
      <c r="G28" s="151"/>
      <c r="H28" s="151"/>
      <c r="I28" s="151"/>
      <c r="J28" s="151"/>
      <c r="K28" s="151"/>
      <c r="L28" s="151"/>
      <c r="M28" s="151"/>
      <c r="N28" s="151"/>
      <c r="O28" s="151">
        <v>23.5</v>
      </c>
      <c r="P28" s="151"/>
    </row>
    <row r="29" spans="1:16" x14ac:dyDescent="0.3">
      <c r="A29" s="148" t="s">
        <v>187</v>
      </c>
      <c r="B29" s="149">
        <v>45389</v>
      </c>
      <c r="C29" s="150" t="s">
        <v>193</v>
      </c>
      <c r="D29" s="151"/>
      <c r="E29" s="151"/>
      <c r="F29" s="151"/>
      <c r="G29" s="151"/>
      <c r="H29" s="151"/>
      <c r="I29" s="151"/>
      <c r="J29" s="151">
        <v>8000</v>
      </c>
      <c r="K29" s="151"/>
      <c r="L29" s="151"/>
      <c r="M29" s="151"/>
      <c r="N29" s="151"/>
      <c r="O29" s="151"/>
      <c r="P29" s="151"/>
    </row>
    <row r="30" spans="1:16" x14ac:dyDescent="0.3">
      <c r="A30" s="148" t="s">
        <v>188</v>
      </c>
      <c r="B30" s="149">
        <v>45389</v>
      </c>
      <c r="C30" s="150" t="s">
        <v>194</v>
      </c>
      <c r="D30" s="151"/>
      <c r="E30" s="151"/>
      <c r="F30" s="151"/>
      <c r="G30" s="151"/>
      <c r="H30" s="151"/>
      <c r="I30" s="151"/>
      <c r="J30" s="151">
        <v>500</v>
      </c>
      <c r="K30" s="151"/>
      <c r="L30" s="151"/>
      <c r="M30" s="151"/>
      <c r="N30" s="151"/>
      <c r="O30" s="151"/>
      <c r="P30" s="151"/>
    </row>
    <row r="31" spans="1:16" x14ac:dyDescent="0.3">
      <c r="A31" s="148" t="s">
        <v>189</v>
      </c>
      <c r="B31" s="149">
        <v>45392</v>
      </c>
      <c r="C31" s="150" t="s">
        <v>195</v>
      </c>
      <c r="D31" s="151"/>
      <c r="E31" s="151"/>
      <c r="F31" s="151"/>
      <c r="G31" s="151"/>
      <c r="H31" s="151"/>
      <c r="I31" s="151"/>
      <c r="J31" s="151">
        <v>338</v>
      </c>
      <c r="K31" s="151"/>
      <c r="L31" s="151"/>
      <c r="M31" s="151"/>
      <c r="N31" s="151"/>
      <c r="O31" s="151"/>
      <c r="P31" s="151"/>
    </row>
    <row r="32" spans="1:16" x14ac:dyDescent="0.3">
      <c r="A32" s="148" t="s">
        <v>190</v>
      </c>
      <c r="B32" s="149">
        <v>45392</v>
      </c>
      <c r="C32" s="150" t="s">
        <v>196</v>
      </c>
      <c r="D32" s="151"/>
      <c r="E32" s="151"/>
      <c r="F32" s="151"/>
      <c r="G32" s="151"/>
      <c r="H32" s="151"/>
      <c r="I32" s="151"/>
      <c r="J32" s="151">
        <v>1784</v>
      </c>
      <c r="K32" s="151"/>
      <c r="L32" s="151"/>
      <c r="M32" s="151"/>
      <c r="N32" s="151"/>
      <c r="O32" s="151"/>
      <c r="P32" s="151"/>
    </row>
    <row r="33" spans="1:16" x14ac:dyDescent="0.3">
      <c r="A33" s="148" t="s">
        <v>191</v>
      </c>
      <c r="B33" s="149">
        <v>45392</v>
      </c>
      <c r="C33" s="150" t="s">
        <v>197</v>
      </c>
      <c r="D33" s="151"/>
      <c r="E33" s="151"/>
      <c r="F33" s="151"/>
      <c r="G33" s="151"/>
      <c r="H33" s="151"/>
      <c r="I33" s="151">
        <v>494.01</v>
      </c>
      <c r="J33" s="151"/>
      <c r="K33" s="151"/>
      <c r="L33" s="151"/>
      <c r="M33" s="151"/>
      <c r="N33" s="151"/>
      <c r="O33" s="151"/>
      <c r="P33" s="151"/>
    </row>
    <row r="34" spans="1:16" x14ac:dyDescent="0.3">
      <c r="A34" s="148" t="s">
        <v>200</v>
      </c>
      <c r="B34" s="149">
        <v>45404</v>
      </c>
      <c r="C34" s="150" t="s">
        <v>201</v>
      </c>
      <c r="D34" s="151"/>
      <c r="E34" s="151"/>
      <c r="F34" s="151"/>
      <c r="G34" s="151"/>
      <c r="H34" s="151"/>
      <c r="I34" s="151"/>
      <c r="J34" s="151">
        <v>81177</v>
      </c>
      <c r="K34" s="151"/>
      <c r="L34" s="151"/>
      <c r="M34" s="151"/>
      <c r="N34" s="151"/>
      <c r="O34" s="151"/>
      <c r="P34" s="151"/>
    </row>
    <row r="35" spans="1:16" x14ac:dyDescent="0.3">
      <c r="A35" s="148" t="s">
        <v>202</v>
      </c>
      <c r="B35" s="149">
        <v>45404</v>
      </c>
      <c r="C35" s="150" t="s">
        <v>157</v>
      </c>
      <c r="D35" s="151"/>
      <c r="E35" s="151"/>
      <c r="F35" s="151">
        <v>1029</v>
      </c>
      <c r="G35" s="151"/>
      <c r="H35" s="151"/>
      <c r="I35" s="151"/>
      <c r="J35" s="151"/>
      <c r="K35" s="151"/>
      <c r="L35" s="151"/>
      <c r="M35" s="151"/>
      <c r="N35" s="151"/>
      <c r="O35" s="151"/>
      <c r="P35" s="151"/>
    </row>
    <row r="36" spans="1:16" x14ac:dyDescent="0.3">
      <c r="A36" s="148" t="s">
        <v>203</v>
      </c>
      <c r="B36" s="149">
        <v>45404</v>
      </c>
      <c r="C36" s="150" t="s">
        <v>157</v>
      </c>
      <c r="D36" s="151"/>
      <c r="E36" s="151"/>
      <c r="F36" s="151">
        <v>653.6</v>
      </c>
      <c r="G36" s="151"/>
      <c r="H36" s="151"/>
      <c r="I36" s="151"/>
      <c r="J36" s="151"/>
      <c r="K36" s="151"/>
      <c r="L36" s="151"/>
      <c r="M36" s="151"/>
      <c r="N36" s="151"/>
      <c r="O36" s="151"/>
      <c r="P36" s="151"/>
    </row>
    <row r="37" spans="1:16" x14ac:dyDescent="0.3">
      <c r="A37" s="148" t="s">
        <v>204</v>
      </c>
      <c r="B37" s="149">
        <v>45413</v>
      </c>
      <c r="C37" s="150" t="s">
        <v>192</v>
      </c>
      <c r="D37" s="151"/>
      <c r="E37" s="151"/>
      <c r="F37" s="151"/>
      <c r="G37" s="151"/>
      <c r="H37" s="151"/>
      <c r="I37" s="151"/>
      <c r="J37" s="151"/>
      <c r="K37" s="151"/>
      <c r="L37" s="151"/>
      <c r="M37" s="151"/>
      <c r="N37" s="151"/>
      <c r="O37" s="151">
        <v>45.5</v>
      </c>
      <c r="P37" s="151"/>
    </row>
    <row r="38" spans="1:16" x14ac:dyDescent="0.3">
      <c r="A38" s="148" t="s">
        <v>205</v>
      </c>
      <c r="B38" s="149">
        <v>45415</v>
      </c>
      <c r="C38" s="150" t="s">
        <v>208</v>
      </c>
      <c r="D38" s="151"/>
      <c r="E38" s="151"/>
      <c r="F38" s="151"/>
      <c r="G38" s="151"/>
      <c r="H38" s="151">
        <v>780</v>
      </c>
      <c r="I38" s="151"/>
      <c r="J38" s="151"/>
      <c r="K38" s="151"/>
      <c r="L38" s="151"/>
      <c r="M38" s="151"/>
      <c r="N38" s="151"/>
      <c r="O38" s="151"/>
      <c r="P38" s="151"/>
    </row>
    <row r="39" spans="1:16" x14ac:dyDescent="0.3">
      <c r="A39" s="148" t="s">
        <v>206</v>
      </c>
      <c r="B39" s="149">
        <v>45418</v>
      </c>
      <c r="C39" s="150" t="s">
        <v>207</v>
      </c>
      <c r="D39" s="151"/>
      <c r="E39" s="151"/>
      <c r="F39" s="151"/>
      <c r="G39" s="151"/>
      <c r="H39" s="151"/>
      <c r="I39" s="151"/>
      <c r="J39" s="151">
        <v>650</v>
      </c>
      <c r="K39" s="151"/>
      <c r="L39" s="151"/>
      <c r="M39" s="151"/>
      <c r="N39" s="151"/>
      <c r="O39" s="151"/>
      <c r="P39" s="151"/>
    </row>
    <row r="40" spans="1:16" x14ac:dyDescent="0.3">
      <c r="A40" s="148" t="s">
        <v>209</v>
      </c>
      <c r="B40" s="149">
        <v>45437</v>
      </c>
      <c r="C40" s="150" t="s">
        <v>210</v>
      </c>
      <c r="D40" s="151"/>
      <c r="E40" s="151"/>
      <c r="F40" s="151">
        <v>3240</v>
      </c>
      <c r="G40" s="151"/>
      <c r="H40" s="151"/>
      <c r="I40" s="151"/>
      <c r="J40" s="151"/>
      <c r="K40" s="151"/>
      <c r="L40" s="151"/>
      <c r="M40" s="151"/>
      <c r="N40" s="151"/>
      <c r="O40" s="151"/>
      <c r="P40" s="151"/>
    </row>
    <row r="41" spans="1:16" x14ac:dyDescent="0.3">
      <c r="A41" s="148" t="s">
        <v>211</v>
      </c>
      <c r="B41" s="149">
        <v>45424</v>
      </c>
      <c r="C41" s="150" t="s">
        <v>212</v>
      </c>
      <c r="D41" s="151"/>
      <c r="E41" s="151"/>
      <c r="F41" s="151"/>
      <c r="G41" s="151"/>
      <c r="H41" s="151"/>
      <c r="I41" s="151"/>
      <c r="J41" s="151">
        <v>300</v>
      </c>
      <c r="K41" s="151"/>
      <c r="L41" s="151"/>
      <c r="M41" s="151"/>
      <c r="N41" s="151"/>
      <c r="O41" s="151"/>
      <c r="P41" s="151"/>
    </row>
    <row r="42" spans="1:16" x14ac:dyDescent="0.3">
      <c r="A42" s="148" t="s">
        <v>213</v>
      </c>
      <c r="B42" s="149">
        <v>45427</v>
      </c>
      <c r="C42" s="150" t="s">
        <v>212</v>
      </c>
      <c r="D42" s="151"/>
      <c r="E42" s="151"/>
      <c r="F42" s="151"/>
      <c r="G42" s="151"/>
      <c r="H42" s="151"/>
      <c r="I42" s="151"/>
      <c r="J42" s="151">
        <v>400</v>
      </c>
      <c r="K42" s="151"/>
      <c r="L42" s="151"/>
      <c r="M42" s="151"/>
      <c r="N42" s="151"/>
      <c r="O42" s="151"/>
      <c r="P42" s="151"/>
    </row>
    <row r="43" spans="1:16" x14ac:dyDescent="0.3">
      <c r="A43" s="148" t="s">
        <v>218</v>
      </c>
      <c r="B43" s="149">
        <v>45433</v>
      </c>
      <c r="C43" s="150" t="s">
        <v>157</v>
      </c>
      <c r="D43" s="151"/>
      <c r="E43" s="151"/>
      <c r="F43" s="151"/>
      <c r="G43" s="151"/>
      <c r="H43" s="151"/>
      <c r="I43" s="151"/>
      <c r="J43" s="151">
        <v>495</v>
      </c>
      <c r="K43" s="151"/>
      <c r="L43" s="151"/>
      <c r="M43" s="151"/>
      <c r="N43" s="151"/>
      <c r="O43" s="151"/>
      <c r="P43" s="151"/>
    </row>
    <row r="44" spans="1:16" x14ac:dyDescent="0.3">
      <c r="A44" s="148" t="s">
        <v>219</v>
      </c>
      <c r="B44" s="149">
        <v>45433</v>
      </c>
      <c r="C44" s="150" t="s">
        <v>221</v>
      </c>
      <c r="D44" s="151"/>
      <c r="E44" s="151"/>
      <c r="F44" s="151"/>
      <c r="G44" s="151"/>
      <c r="H44" s="151"/>
      <c r="I44" s="151"/>
      <c r="J44" s="151">
        <v>4000</v>
      </c>
      <c r="K44" s="151"/>
      <c r="L44" s="151"/>
      <c r="M44" s="151"/>
      <c r="N44" s="151"/>
      <c r="O44" s="151"/>
      <c r="P44" s="151"/>
    </row>
    <row r="45" spans="1:16" x14ac:dyDescent="0.3">
      <c r="A45" s="148" t="s">
        <v>220</v>
      </c>
      <c r="B45" s="149">
        <v>45433</v>
      </c>
      <c r="C45" s="150" t="s">
        <v>222</v>
      </c>
      <c r="D45" s="151"/>
      <c r="E45" s="151"/>
      <c r="F45" s="151">
        <v>658</v>
      </c>
      <c r="G45" s="151"/>
      <c r="H45" s="151"/>
      <c r="I45" s="151">
        <v>559</v>
      </c>
      <c r="J45" s="151">
        <v>1403.6</v>
      </c>
      <c r="K45" s="151"/>
      <c r="L45" s="151"/>
      <c r="M45" s="151"/>
      <c r="N45" s="151"/>
      <c r="O45" s="151"/>
      <c r="P45" s="151"/>
    </row>
    <row r="46" spans="1:16" x14ac:dyDescent="0.3">
      <c r="A46" s="148" t="s">
        <v>223</v>
      </c>
      <c r="B46" s="149">
        <v>45434</v>
      </c>
      <c r="C46" s="150" t="s">
        <v>157</v>
      </c>
      <c r="D46" s="151"/>
      <c r="E46" s="151"/>
      <c r="F46" s="151">
        <v>682</v>
      </c>
      <c r="G46" s="151"/>
      <c r="H46" s="151"/>
      <c r="I46" s="151"/>
      <c r="J46" s="151"/>
      <c r="K46" s="151"/>
      <c r="L46" s="151"/>
      <c r="M46" s="151"/>
      <c r="N46" s="151"/>
      <c r="O46" s="151"/>
      <c r="P46" s="151"/>
    </row>
    <row r="47" spans="1:16" x14ac:dyDescent="0.3">
      <c r="A47" s="148" t="s">
        <v>224</v>
      </c>
      <c r="B47" s="149">
        <v>45441</v>
      </c>
      <c r="C47" s="150" t="s">
        <v>226</v>
      </c>
      <c r="D47" s="151"/>
      <c r="E47" s="151"/>
      <c r="F47" s="151"/>
      <c r="G47" s="151"/>
      <c r="H47" s="151"/>
      <c r="I47" s="151"/>
      <c r="J47" s="151">
        <v>235</v>
      </c>
      <c r="K47" s="151"/>
      <c r="L47" s="151"/>
      <c r="M47" s="151"/>
      <c r="N47" s="151"/>
      <c r="O47" s="151"/>
      <c r="P47" s="151"/>
    </row>
    <row r="48" spans="1:16" x14ac:dyDescent="0.3">
      <c r="A48" s="148" t="s">
        <v>227</v>
      </c>
      <c r="B48" s="149">
        <v>45446</v>
      </c>
      <c r="C48" s="150" t="s">
        <v>166</v>
      </c>
      <c r="D48" s="151"/>
      <c r="E48" s="151"/>
      <c r="F48" s="151"/>
      <c r="G48" s="151"/>
      <c r="H48" s="151"/>
      <c r="I48" s="151"/>
      <c r="J48" s="151"/>
      <c r="K48" s="151"/>
      <c r="L48" s="151"/>
      <c r="M48" s="151"/>
      <c r="N48" s="151"/>
      <c r="O48" s="151">
        <v>51</v>
      </c>
      <c r="P48" s="151"/>
    </row>
    <row r="49" spans="1:16" x14ac:dyDescent="0.3">
      <c r="A49" s="148" t="s">
        <v>228</v>
      </c>
      <c r="B49" s="149">
        <v>45446</v>
      </c>
      <c r="C49" s="150" t="s">
        <v>229</v>
      </c>
      <c r="D49" s="151"/>
      <c r="E49" s="151"/>
      <c r="F49" s="151"/>
      <c r="G49" s="151"/>
      <c r="H49" s="151"/>
      <c r="I49" s="151"/>
      <c r="J49" s="151">
        <v>18470</v>
      </c>
      <c r="K49" s="151"/>
      <c r="L49" s="151"/>
      <c r="M49" s="151"/>
      <c r="N49" s="151"/>
      <c r="O49" s="151"/>
      <c r="P49" s="151"/>
    </row>
    <row r="50" spans="1:16" x14ac:dyDescent="0.3">
      <c r="A50" s="148" t="s">
        <v>230</v>
      </c>
      <c r="B50" s="149">
        <v>45451</v>
      </c>
      <c r="C50" s="150" t="s">
        <v>231</v>
      </c>
      <c r="D50" s="151"/>
      <c r="E50" s="151"/>
      <c r="F50" s="151"/>
      <c r="G50" s="151"/>
      <c r="H50" s="151">
        <v>26890</v>
      </c>
      <c r="I50" s="151"/>
      <c r="J50" s="151"/>
      <c r="K50" s="151"/>
      <c r="L50" s="151"/>
      <c r="M50" s="151"/>
      <c r="N50" s="151"/>
      <c r="O50" s="151"/>
      <c r="P50" s="151"/>
    </row>
    <row r="51" spans="1:16" x14ac:dyDescent="0.3">
      <c r="A51" s="148" t="s">
        <v>233</v>
      </c>
      <c r="B51" s="149">
        <v>45474</v>
      </c>
      <c r="C51" s="150" t="s">
        <v>166</v>
      </c>
      <c r="D51" s="151"/>
      <c r="E51" s="151"/>
      <c r="F51" s="151"/>
      <c r="G51" s="151"/>
      <c r="H51" s="151"/>
      <c r="I51" s="151"/>
      <c r="J51" s="151"/>
      <c r="K51" s="151"/>
      <c r="L51" s="151"/>
      <c r="M51" s="151"/>
      <c r="N51" s="151"/>
      <c r="O51" s="151">
        <v>3</v>
      </c>
      <c r="P51" s="151"/>
    </row>
    <row r="52" spans="1:16" x14ac:dyDescent="0.3">
      <c r="A52" s="148" t="s">
        <v>237</v>
      </c>
      <c r="B52" s="149">
        <v>45483</v>
      </c>
      <c r="C52" s="150" t="s">
        <v>238</v>
      </c>
      <c r="D52" s="151"/>
      <c r="E52" s="151"/>
      <c r="F52" s="151"/>
      <c r="G52" s="151"/>
      <c r="H52" s="151">
        <v>235</v>
      </c>
      <c r="I52" s="151"/>
      <c r="J52" s="151"/>
      <c r="K52" s="151"/>
      <c r="L52" s="151"/>
      <c r="M52" s="151"/>
      <c r="N52" s="151"/>
      <c r="O52" s="151"/>
      <c r="P52" s="151"/>
    </row>
    <row r="53" spans="1:16" x14ac:dyDescent="0.3">
      <c r="A53" s="148" t="s">
        <v>239</v>
      </c>
      <c r="B53" s="149">
        <v>45505</v>
      </c>
      <c r="C53" s="150" t="s">
        <v>166</v>
      </c>
      <c r="D53" s="151"/>
      <c r="E53" s="151"/>
      <c r="F53" s="151"/>
      <c r="G53" s="151"/>
      <c r="H53" s="151"/>
      <c r="I53" s="151"/>
      <c r="J53" s="151"/>
      <c r="K53" s="151"/>
      <c r="L53" s="151"/>
      <c r="M53" s="151"/>
      <c r="N53" s="151"/>
      <c r="O53" s="151">
        <v>1.5</v>
      </c>
      <c r="P53" s="151"/>
    </row>
    <row r="54" spans="1:16" x14ac:dyDescent="0.3">
      <c r="A54" s="148" t="s">
        <v>241</v>
      </c>
      <c r="B54" s="149">
        <v>45547</v>
      </c>
      <c r="C54" s="150" t="s">
        <v>157</v>
      </c>
      <c r="D54" s="151"/>
      <c r="E54" s="151"/>
      <c r="F54" s="151">
        <v>874.5</v>
      </c>
      <c r="G54" s="151"/>
      <c r="H54" s="151"/>
      <c r="I54" s="151"/>
      <c r="J54" s="151"/>
      <c r="K54" s="151"/>
      <c r="L54" s="151"/>
      <c r="M54" s="151"/>
      <c r="N54" s="151"/>
      <c r="O54" s="151"/>
      <c r="P54" s="151"/>
    </row>
    <row r="55" spans="1:16" x14ac:dyDescent="0.3">
      <c r="A55" s="148" t="s">
        <v>242</v>
      </c>
      <c r="B55" s="149">
        <v>45547</v>
      </c>
      <c r="C55" s="150" t="s">
        <v>243</v>
      </c>
      <c r="D55" s="151"/>
      <c r="E55" s="151"/>
      <c r="F55" s="151"/>
      <c r="G55" s="151"/>
      <c r="H55" s="151"/>
      <c r="I55" s="151">
        <v>4398</v>
      </c>
      <c r="J55" s="151"/>
      <c r="K55" s="151"/>
      <c r="L55" s="151"/>
      <c r="M55" s="151"/>
      <c r="N55" s="151"/>
      <c r="O55" s="151"/>
      <c r="P55" s="151"/>
    </row>
    <row r="56" spans="1:16" x14ac:dyDescent="0.3">
      <c r="A56" s="148" t="s">
        <v>245</v>
      </c>
      <c r="B56" s="149">
        <v>45559</v>
      </c>
      <c r="C56" s="150" t="s">
        <v>157</v>
      </c>
      <c r="D56" s="151"/>
      <c r="E56" s="151"/>
      <c r="F56" s="151">
        <v>653.6</v>
      </c>
      <c r="G56" s="151"/>
      <c r="H56" s="151"/>
      <c r="I56" s="151"/>
      <c r="J56" s="151"/>
      <c r="K56" s="151"/>
      <c r="L56" s="151"/>
      <c r="M56" s="151"/>
      <c r="N56" s="151"/>
      <c r="O56" s="151"/>
      <c r="P56" s="151"/>
    </row>
    <row r="57" spans="1:16" x14ac:dyDescent="0.3">
      <c r="A57" s="148" t="s">
        <v>246</v>
      </c>
      <c r="B57" s="149">
        <v>45559</v>
      </c>
      <c r="C57" s="150" t="s">
        <v>157</v>
      </c>
      <c r="D57" s="151"/>
      <c r="E57" s="151"/>
      <c r="F57" s="151">
        <v>686</v>
      </c>
      <c r="G57" s="151"/>
      <c r="H57" s="151"/>
      <c r="I57" s="151"/>
      <c r="J57" s="151">
        <v>897.6</v>
      </c>
      <c r="K57" s="151"/>
      <c r="L57" s="151"/>
      <c r="M57" s="151"/>
      <c r="N57" s="151"/>
      <c r="O57" s="151"/>
      <c r="P57" s="151"/>
    </row>
    <row r="58" spans="1:16" x14ac:dyDescent="0.3">
      <c r="A58" s="148" t="s">
        <v>247</v>
      </c>
      <c r="B58" s="149">
        <v>45578</v>
      </c>
      <c r="C58" s="150" t="s">
        <v>229</v>
      </c>
      <c r="D58" s="151"/>
      <c r="E58" s="151"/>
      <c r="F58" s="151">
        <v>2210</v>
      </c>
      <c r="G58" s="151"/>
      <c r="H58" s="151"/>
      <c r="I58" s="151"/>
      <c r="J58" s="151"/>
      <c r="K58" s="151"/>
      <c r="L58" s="151"/>
      <c r="M58" s="151"/>
      <c r="N58" s="151"/>
      <c r="O58" s="151"/>
      <c r="P58" s="151"/>
    </row>
    <row r="59" spans="1:16" x14ac:dyDescent="0.3">
      <c r="A59" s="148" t="s">
        <v>248</v>
      </c>
      <c r="B59" s="149">
        <v>45589</v>
      </c>
      <c r="C59" s="150" t="s">
        <v>229</v>
      </c>
      <c r="D59" s="151"/>
      <c r="E59" s="151"/>
      <c r="F59" s="151"/>
      <c r="G59" s="151"/>
      <c r="H59" s="151"/>
      <c r="I59" s="151"/>
      <c r="J59" s="151">
        <v>24284</v>
      </c>
      <c r="K59" s="151"/>
      <c r="L59" s="151"/>
      <c r="M59" s="151"/>
      <c r="N59" s="151"/>
      <c r="O59" s="151"/>
      <c r="P59" s="151"/>
    </row>
    <row r="60" spans="1:16" x14ac:dyDescent="0.3">
      <c r="A60" s="148" t="s">
        <v>249</v>
      </c>
      <c r="B60" s="149">
        <v>45559</v>
      </c>
      <c r="C60" s="150" t="s">
        <v>250</v>
      </c>
      <c r="D60" s="151"/>
      <c r="E60" s="151"/>
      <c r="F60" s="151"/>
      <c r="G60" s="151"/>
      <c r="H60" s="151"/>
      <c r="I60" s="151"/>
      <c r="J60" s="151">
        <v>400</v>
      </c>
      <c r="K60" s="151"/>
      <c r="L60" s="151"/>
      <c r="M60" s="151"/>
      <c r="N60" s="151"/>
      <c r="O60" s="151"/>
      <c r="P60" s="151"/>
    </row>
    <row r="61" spans="1:16" x14ac:dyDescent="0.3">
      <c r="A61" s="148" t="s">
        <v>251</v>
      </c>
      <c r="B61" s="149">
        <v>45574</v>
      </c>
      <c r="C61" s="150" t="s">
        <v>252</v>
      </c>
      <c r="D61" s="151"/>
      <c r="E61" s="151"/>
      <c r="F61" s="151"/>
      <c r="G61" s="151"/>
      <c r="H61" s="151"/>
      <c r="I61" s="151">
        <v>1305</v>
      </c>
      <c r="J61" s="151"/>
      <c r="K61" s="151"/>
      <c r="L61" s="151"/>
      <c r="M61" s="151"/>
      <c r="N61" s="151"/>
      <c r="O61" s="151"/>
      <c r="P61" s="151"/>
    </row>
    <row r="62" spans="1:16" x14ac:dyDescent="0.3">
      <c r="A62" s="148" t="s">
        <v>253</v>
      </c>
      <c r="B62" s="149">
        <v>45566</v>
      </c>
      <c r="C62" s="150" t="s">
        <v>166</v>
      </c>
      <c r="D62" s="151"/>
      <c r="E62" s="151"/>
      <c r="F62" s="151"/>
      <c r="G62" s="151"/>
      <c r="H62" s="151"/>
      <c r="I62" s="151"/>
      <c r="J62" s="151"/>
      <c r="K62" s="151"/>
      <c r="L62" s="151"/>
      <c r="M62" s="151"/>
      <c r="N62" s="151"/>
      <c r="O62" s="151">
        <v>30.5</v>
      </c>
      <c r="P62" s="151"/>
    </row>
    <row r="63" spans="1:16" x14ac:dyDescent="0.3">
      <c r="A63" s="148" t="s">
        <v>256</v>
      </c>
      <c r="B63" s="149">
        <v>45588</v>
      </c>
      <c r="C63" s="150" t="s">
        <v>257</v>
      </c>
      <c r="D63" s="151"/>
      <c r="E63" s="151"/>
      <c r="F63" s="151"/>
      <c r="G63" s="151"/>
      <c r="H63" s="151">
        <v>68780</v>
      </c>
      <c r="I63" s="151"/>
      <c r="J63" s="151"/>
      <c r="K63" s="151"/>
      <c r="L63" s="151"/>
      <c r="M63" s="151"/>
      <c r="N63" s="151"/>
      <c r="O63" s="151"/>
      <c r="P63" s="151"/>
    </row>
    <row r="64" spans="1:16" x14ac:dyDescent="0.3">
      <c r="A64" s="148" t="s">
        <v>259</v>
      </c>
      <c r="B64" s="149">
        <v>45590</v>
      </c>
      <c r="C64" s="150" t="s">
        <v>260</v>
      </c>
      <c r="D64" s="151"/>
      <c r="E64" s="151"/>
      <c r="F64" s="151"/>
      <c r="G64" s="151"/>
      <c r="H64" s="151">
        <v>60</v>
      </c>
      <c r="I64" s="151"/>
      <c r="J64" s="151"/>
      <c r="K64" s="151"/>
      <c r="L64" s="151"/>
      <c r="M64" s="151"/>
      <c r="N64" s="151"/>
      <c r="O64" s="151"/>
      <c r="P64" s="151"/>
    </row>
    <row r="65" spans="1:16" x14ac:dyDescent="0.3">
      <c r="A65" s="148" t="s">
        <v>261</v>
      </c>
      <c r="B65" s="149">
        <v>45606</v>
      </c>
      <c r="C65" s="150" t="s">
        <v>262</v>
      </c>
      <c r="D65" s="151"/>
      <c r="E65" s="151"/>
      <c r="F65" s="151"/>
      <c r="G65" s="151"/>
      <c r="H65" s="151"/>
      <c r="I65" s="151"/>
      <c r="J65" s="151">
        <v>2165</v>
      </c>
      <c r="K65" s="151"/>
      <c r="L65" s="151"/>
      <c r="M65" s="151"/>
      <c r="N65" s="151"/>
      <c r="O65" s="151"/>
      <c r="P65" s="151"/>
    </row>
    <row r="66" spans="1:16" x14ac:dyDescent="0.3">
      <c r="A66" s="148" t="s">
        <v>263</v>
      </c>
      <c r="B66" s="149">
        <v>45597</v>
      </c>
      <c r="C66" s="150" t="s">
        <v>166</v>
      </c>
      <c r="D66" s="151"/>
      <c r="E66" s="151"/>
      <c r="F66" s="151"/>
      <c r="G66" s="151"/>
      <c r="H66" s="151"/>
      <c r="I66" s="151"/>
      <c r="J66" s="151"/>
      <c r="K66" s="151"/>
      <c r="L66" s="151"/>
      <c r="M66" s="151"/>
      <c r="N66" s="151"/>
      <c r="O66" s="151">
        <v>12.5</v>
      </c>
      <c r="P66" s="151"/>
    </row>
    <row r="67" spans="1:16" x14ac:dyDescent="0.3">
      <c r="A67" s="148" t="s">
        <v>264</v>
      </c>
      <c r="B67" s="149">
        <v>45603</v>
      </c>
      <c r="C67" s="150" t="s">
        <v>157</v>
      </c>
      <c r="D67" s="151"/>
      <c r="E67" s="151"/>
      <c r="F67" s="151">
        <v>660</v>
      </c>
      <c r="G67" s="151"/>
      <c r="H67" s="151"/>
      <c r="I67" s="151"/>
      <c r="J67" s="151"/>
      <c r="K67" s="151"/>
      <c r="L67" s="151"/>
      <c r="M67" s="151"/>
      <c r="N67" s="151"/>
      <c r="O67" s="151"/>
      <c r="P67" s="151"/>
    </row>
    <row r="68" spans="1:16" x14ac:dyDescent="0.3">
      <c r="A68" s="148" t="s">
        <v>265</v>
      </c>
      <c r="B68" s="149">
        <v>45615</v>
      </c>
      <c r="C68" s="150" t="s">
        <v>262</v>
      </c>
      <c r="D68" s="151"/>
      <c r="E68" s="151"/>
      <c r="F68" s="151"/>
      <c r="G68" s="151"/>
      <c r="H68" s="151"/>
      <c r="I68" s="151"/>
      <c r="J68" s="151">
        <v>2165</v>
      </c>
      <c r="K68" s="151"/>
      <c r="L68" s="151"/>
      <c r="M68" s="151"/>
      <c r="N68" s="151"/>
      <c r="O68" s="151"/>
      <c r="P68" s="151"/>
    </row>
    <row r="69" spans="1:16" x14ac:dyDescent="0.3">
      <c r="A69" s="148" t="s">
        <v>266</v>
      </c>
      <c r="B69" s="149">
        <v>45615</v>
      </c>
      <c r="C69" s="150" t="s">
        <v>267</v>
      </c>
      <c r="D69" s="151"/>
      <c r="E69" s="151"/>
      <c r="F69" s="151"/>
      <c r="G69" s="151"/>
      <c r="H69" s="151"/>
      <c r="I69" s="151"/>
      <c r="J69" s="151">
        <v>1129</v>
      </c>
      <c r="K69" s="151"/>
      <c r="L69" s="151"/>
      <c r="M69" s="151"/>
      <c r="N69" s="151"/>
      <c r="O69" s="151"/>
      <c r="P69" s="151"/>
    </row>
    <row r="70" spans="1:16" x14ac:dyDescent="0.3">
      <c r="A70" s="148" t="s">
        <v>268</v>
      </c>
      <c r="B70" s="149">
        <v>45622</v>
      </c>
      <c r="C70" s="150" t="s">
        <v>269</v>
      </c>
      <c r="D70" s="151"/>
      <c r="E70" s="151"/>
      <c r="F70" s="151"/>
      <c r="G70" s="151"/>
      <c r="H70" s="151"/>
      <c r="I70" s="151">
        <v>69.900000000000006</v>
      </c>
      <c r="J70" s="151">
        <v>674.5</v>
      </c>
      <c r="K70" s="151"/>
      <c r="L70" s="151"/>
      <c r="M70" s="151"/>
      <c r="N70" s="151"/>
      <c r="O70" s="151"/>
      <c r="P70" s="151"/>
    </row>
    <row r="71" spans="1:16" x14ac:dyDescent="0.3">
      <c r="A71" s="148" t="s">
        <v>270</v>
      </c>
      <c r="B71" s="149">
        <v>45622</v>
      </c>
      <c r="C71" s="150" t="s">
        <v>217</v>
      </c>
      <c r="D71" s="151"/>
      <c r="E71" s="151"/>
      <c r="F71" s="151"/>
      <c r="G71" s="151"/>
      <c r="H71" s="151"/>
      <c r="I71" s="151"/>
      <c r="J71" s="151">
        <v>800</v>
      </c>
      <c r="K71" s="151"/>
      <c r="L71" s="151"/>
      <c r="M71" s="151"/>
      <c r="N71" s="151"/>
      <c r="O71" s="151"/>
      <c r="P71" s="151"/>
    </row>
    <row r="72" spans="1:16" x14ac:dyDescent="0.3">
      <c r="A72" s="148" t="s">
        <v>275</v>
      </c>
      <c r="B72" s="149">
        <v>45628</v>
      </c>
      <c r="C72" s="150" t="s">
        <v>167</v>
      </c>
      <c r="D72" s="151"/>
      <c r="E72" s="151"/>
      <c r="F72" s="151">
        <v>2355</v>
      </c>
      <c r="G72" s="151"/>
      <c r="H72" s="151"/>
      <c r="I72" s="151"/>
      <c r="J72" s="151"/>
      <c r="K72" s="151"/>
      <c r="L72" s="151"/>
      <c r="M72" s="151"/>
      <c r="N72" s="151"/>
      <c r="O72" s="151"/>
      <c r="P72" s="151"/>
    </row>
    <row r="73" spans="1:16" x14ac:dyDescent="0.3">
      <c r="A73" s="148" t="s">
        <v>276</v>
      </c>
      <c r="B73" s="149">
        <v>45628</v>
      </c>
      <c r="C73" s="150" t="s">
        <v>166</v>
      </c>
      <c r="D73" s="151"/>
      <c r="E73" s="151"/>
      <c r="F73" s="151"/>
      <c r="G73" s="151"/>
      <c r="H73" s="151"/>
      <c r="I73" s="151"/>
      <c r="J73" s="151"/>
      <c r="K73" s="151"/>
      <c r="L73" s="151"/>
      <c r="M73" s="151"/>
      <c r="N73" s="151"/>
      <c r="O73" s="151">
        <v>21</v>
      </c>
      <c r="P73" s="151"/>
    </row>
    <row r="74" spans="1:16" x14ac:dyDescent="0.3">
      <c r="A74" s="148" t="s">
        <v>277</v>
      </c>
      <c r="B74" s="149">
        <v>45635</v>
      </c>
      <c r="C74" s="150" t="s">
        <v>157</v>
      </c>
      <c r="D74" s="151"/>
      <c r="E74" s="151"/>
      <c r="F74" s="151">
        <v>704</v>
      </c>
      <c r="G74" s="151"/>
      <c r="H74" s="151"/>
      <c r="I74" s="151"/>
      <c r="J74" s="151"/>
      <c r="K74" s="151"/>
      <c r="L74" s="151"/>
      <c r="M74" s="151"/>
      <c r="N74" s="151"/>
      <c r="O74" s="151"/>
      <c r="P74" s="151"/>
    </row>
    <row r="75" spans="1:16" x14ac:dyDescent="0.3">
      <c r="A75" s="148" t="s">
        <v>278</v>
      </c>
      <c r="B75" s="149">
        <v>45635</v>
      </c>
      <c r="C75" s="150" t="s">
        <v>157</v>
      </c>
      <c r="D75" s="151"/>
      <c r="E75" s="151"/>
      <c r="F75" s="151">
        <v>333.2</v>
      </c>
      <c r="G75" s="151"/>
      <c r="H75" s="151"/>
      <c r="I75" s="151"/>
      <c r="J75" s="151"/>
      <c r="K75" s="151"/>
      <c r="L75" s="151"/>
      <c r="M75" s="151"/>
      <c r="N75" s="151"/>
      <c r="O75" s="151"/>
      <c r="P75" s="151"/>
    </row>
    <row r="76" spans="1:16" x14ac:dyDescent="0.3">
      <c r="A76" s="148" t="s">
        <v>279</v>
      </c>
      <c r="B76" s="149">
        <v>45635</v>
      </c>
      <c r="C76" s="150" t="s">
        <v>157</v>
      </c>
      <c r="D76" s="151"/>
      <c r="E76" s="151"/>
      <c r="F76" s="151">
        <v>770</v>
      </c>
      <c r="G76" s="151"/>
      <c r="H76" s="151"/>
      <c r="I76" s="151"/>
      <c r="J76" s="151"/>
      <c r="K76" s="151"/>
      <c r="L76" s="151"/>
      <c r="M76" s="151"/>
      <c r="N76" s="151"/>
      <c r="O76" s="151"/>
      <c r="P76" s="151"/>
    </row>
    <row r="77" spans="1:16" x14ac:dyDescent="0.3">
      <c r="A77" s="148" t="s">
        <v>280</v>
      </c>
      <c r="B77" s="149">
        <v>45635</v>
      </c>
      <c r="C77" s="150" t="s">
        <v>157</v>
      </c>
      <c r="D77" s="151"/>
      <c r="E77" s="151"/>
      <c r="F77" s="151">
        <v>979</v>
      </c>
      <c r="G77" s="151"/>
      <c r="H77" s="151"/>
      <c r="I77" s="151"/>
      <c r="J77" s="151"/>
      <c r="K77" s="151"/>
      <c r="L77" s="151"/>
      <c r="M77" s="151"/>
      <c r="N77" s="151"/>
      <c r="O77" s="151"/>
      <c r="P77" s="151"/>
    </row>
    <row r="78" spans="1:16" x14ac:dyDescent="0.3">
      <c r="A78" s="148" t="s">
        <v>283</v>
      </c>
      <c r="B78" s="149">
        <v>45649</v>
      </c>
      <c r="C78" s="150" t="s">
        <v>284</v>
      </c>
      <c r="D78" s="151"/>
      <c r="E78" s="151"/>
      <c r="F78" s="151"/>
      <c r="G78" s="151"/>
      <c r="H78" s="151"/>
      <c r="I78" s="151"/>
      <c r="J78" s="151">
        <v>34548</v>
      </c>
      <c r="K78" s="151"/>
      <c r="L78" s="151"/>
      <c r="M78" s="151"/>
      <c r="N78" s="151"/>
      <c r="O78" s="151"/>
      <c r="P78" s="151"/>
    </row>
    <row r="79" spans="1:16" x14ac:dyDescent="0.3">
      <c r="A79" s="148" t="s">
        <v>285</v>
      </c>
      <c r="B79" s="149">
        <v>45638</v>
      </c>
      <c r="C79" s="150" t="s">
        <v>286</v>
      </c>
      <c r="D79" s="151"/>
      <c r="E79" s="151"/>
      <c r="F79" s="151"/>
      <c r="G79" s="151"/>
      <c r="H79" s="151"/>
      <c r="I79" s="151"/>
      <c r="J79" s="151">
        <v>2500</v>
      </c>
      <c r="K79" s="151"/>
      <c r="L79" s="151"/>
      <c r="M79" s="151"/>
      <c r="N79" s="151"/>
      <c r="O79" s="151"/>
      <c r="P79" s="151"/>
    </row>
    <row r="80" spans="1:16" x14ac:dyDescent="0.3">
      <c r="A80" s="148" t="s">
        <v>287</v>
      </c>
      <c r="B80" s="149">
        <v>45646</v>
      </c>
      <c r="C80" s="150" t="s">
        <v>82</v>
      </c>
      <c r="D80" s="151"/>
      <c r="E80" s="151">
        <v>14000</v>
      </c>
      <c r="F80" s="151"/>
      <c r="G80" s="151"/>
      <c r="H80" s="151"/>
      <c r="I80" s="151"/>
      <c r="J80" s="151"/>
      <c r="K80" s="151"/>
      <c r="L80" s="151"/>
      <c r="M80" s="151"/>
      <c r="N80" s="151"/>
      <c r="O80" s="151"/>
      <c r="P80" s="151"/>
    </row>
    <row r="81" spans="1:16" x14ac:dyDescent="0.3">
      <c r="A81" s="148" t="s">
        <v>288</v>
      </c>
      <c r="B81" s="149">
        <v>45643</v>
      </c>
      <c r="C81" s="150" t="s">
        <v>289</v>
      </c>
      <c r="D81" s="151"/>
      <c r="E81" s="151"/>
      <c r="F81" s="151"/>
      <c r="G81" s="151"/>
      <c r="H81" s="151"/>
      <c r="I81" s="151"/>
      <c r="J81" s="151">
        <v>303.2</v>
      </c>
      <c r="K81" s="151"/>
      <c r="L81" s="151"/>
      <c r="M81" s="151"/>
      <c r="N81" s="151"/>
      <c r="O81" s="151"/>
      <c r="P81" s="151"/>
    </row>
    <row r="82" spans="1:16" x14ac:dyDescent="0.3">
      <c r="A82" s="148" t="s">
        <v>290</v>
      </c>
      <c r="B82" s="149">
        <v>45643</v>
      </c>
      <c r="C82" s="150" t="s">
        <v>250</v>
      </c>
      <c r="D82" s="151"/>
      <c r="E82" s="151"/>
      <c r="F82" s="151"/>
      <c r="G82" s="151"/>
      <c r="H82" s="151"/>
      <c r="I82" s="151">
        <v>163.6</v>
      </c>
      <c r="J82" s="151">
        <v>704.5</v>
      </c>
      <c r="K82" s="151"/>
      <c r="L82" s="151"/>
      <c r="M82" s="151"/>
      <c r="N82" s="151"/>
      <c r="O82" s="151"/>
      <c r="P82" s="151"/>
    </row>
    <row r="83" spans="1:16" x14ac:dyDescent="0.3">
      <c r="A83" s="148" t="s">
        <v>291</v>
      </c>
      <c r="B83" s="149">
        <v>45638</v>
      </c>
      <c r="C83" s="150" t="s">
        <v>250</v>
      </c>
      <c r="D83" s="151"/>
      <c r="E83" s="151"/>
      <c r="F83" s="151"/>
      <c r="G83" s="151"/>
      <c r="H83" s="151"/>
      <c r="I83" s="151"/>
      <c r="J83" s="151">
        <v>300</v>
      </c>
      <c r="K83" s="151"/>
      <c r="L83" s="151"/>
      <c r="M83" s="151"/>
      <c r="N83" s="151"/>
      <c r="O83" s="151"/>
      <c r="P83" s="151"/>
    </row>
    <row r="84" spans="1:16" x14ac:dyDescent="0.3">
      <c r="A84" s="148" t="s">
        <v>296</v>
      </c>
      <c r="B84" s="149">
        <v>46009</v>
      </c>
      <c r="C84" s="150" t="s">
        <v>157</v>
      </c>
      <c r="D84" s="151"/>
      <c r="E84" s="151"/>
      <c r="F84" s="151">
        <v>745.5</v>
      </c>
      <c r="G84" s="151"/>
      <c r="H84" s="151"/>
      <c r="I84" s="151"/>
      <c r="J84" s="151"/>
      <c r="K84" s="151"/>
      <c r="L84" s="151"/>
      <c r="M84" s="151"/>
      <c r="N84" s="151"/>
      <c r="O84" s="151"/>
      <c r="P84" s="151"/>
    </row>
    <row r="85" spans="1:16" x14ac:dyDescent="0.3">
      <c r="B85" s="144"/>
    </row>
    <row r="86" spans="1:16" x14ac:dyDescent="0.3">
      <c r="B86" s="144"/>
    </row>
    <row r="87" spans="1:16" x14ac:dyDescent="0.3">
      <c r="B87" s="144"/>
    </row>
    <row r="88" spans="1:16" x14ac:dyDescent="0.3">
      <c r="B88" s="144"/>
    </row>
    <row r="89" spans="1:16" x14ac:dyDescent="0.3">
      <c r="B89" s="144"/>
    </row>
    <row r="90" spans="1:16" x14ac:dyDescent="0.3">
      <c r="B90" s="144"/>
    </row>
    <row r="91" spans="1:16" x14ac:dyDescent="0.3">
      <c r="B91" s="144"/>
    </row>
    <row r="92" spans="1:16" x14ac:dyDescent="0.3">
      <c r="B92" s="144"/>
    </row>
    <row r="93" spans="1:16" x14ac:dyDescent="0.3">
      <c r="B93" s="144"/>
    </row>
    <row r="94" spans="1:16" x14ac:dyDescent="0.3">
      <c r="B94" s="144"/>
    </row>
    <row r="95" spans="1:16" x14ac:dyDescent="0.3">
      <c r="B95" s="144"/>
    </row>
    <row r="96" spans="1:16" x14ac:dyDescent="0.3">
      <c r="B96" s="144"/>
    </row>
    <row r="97" spans="2:2" x14ac:dyDescent="0.3">
      <c r="B97" s="144"/>
    </row>
    <row r="98" spans="2:2" x14ac:dyDescent="0.3">
      <c r="B98" s="144"/>
    </row>
    <row r="99" spans="2:2" x14ac:dyDescent="0.3">
      <c r="B99" s="144"/>
    </row>
    <row r="100" spans="2:2" x14ac:dyDescent="0.3">
      <c r="B100" s="144"/>
    </row>
    <row r="101" spans="2:2" x14ac:dyDescent="0.3">
      <c r="B101" s="144"/>
    </row>
    <row r="102" spans="2:2" x14ac:dyDescent="0.3">
      <c r="B102" s="144"/>
    </row>
    <row r="103" spans="2:2" x14ac:dyDescent="0.3">
      <c r="B103" s="144"/>
    </row>
    <row r="104" spans="2:2" x14ac:dyDescent="0.3">
      <c r="B104" s="144"/>
    </row>
    <row r="105" spans="2:2" x14ac:dyDescent="0.3">
      <c r="B105" s="144"/>
    </row>
    <row r="106" spans="2:2" x14ac:dyDescent="0.3">
      <c r="B106" s="144"/>
    </row>
    <row r="107" spans="2:2" x14ac:dyDescent="0.3">
      <c r="B107" s="144"/>
    </row>
    <row r="108" spans="2:2" x14ac:dyDescent="0.3">
      <c r="B108" s="144"/>
    </row>
    <row r="109" spans="2:2" x14ac:dyDescent="0.3">
      <c r="B109" s="144"/>
    </row>
    <row r="110" spans="2:2" x14ac:dyDescent="0.3">
      <c r="B110" s="144"/>
    </row>
    <row r="111" spans="2:2" x14ac:dyDescent="0.3">
      <c r="B111" s="144"/>
    </row>
    <row r="112" spans="2:2" x14ac:dyDescent="0.3">
      <c r="B112" s="144"/>
    </row>
    <row r="113" spans="2:2" x14ac:dyDescent="0.3">
      <c r="B113" s="144"/>
    </row>
    <row r="114" spans="2:2" x14ac:dyDescent="0.3">
      <c r="B114" s="144"/>
    </row>
    <row r="115" spans="2:2" x14ac:dyDescent="0.3">
      <c r="B115" s="144"/>
    </row>
    <row r="116" spans="2:2" x14ac:dyDescent="0.3">
      <c r="B116" s="144"/>
    </row>
    <row r="117" spans="2:2" x14ac:dyDescent="0.3">
      <c r="B117" s="144"/>
    </row>
    <row r="118" spans="2:2" x14ac:dyDescent="0.3">
      <c r="B118" s="144"/>
    </row>
    <row r="119" spans="2:2" x14ac:dyDescent="0.3">
      <c r="B119" s="144"/>
    </row>
    <row r="120" spans="2:2" x14ac:dyDescent="0.3">
      <c r="B120" s="144"/>
    </row>
    <row r="121" spans="2:2" x14ac:dyDescent="0.3">
      <c r="B121" s="144"/>
    </row>
    <row r="122" spans="2:2" x14ac:dyDescent="0.3">
      <c r="B122" s="144"/>
    </row>
    <row r="123" spans="2:2" x14ac:dyDescent="0.3">
      <c r="B123" s="144"/>
    </row>
    <row r="124" spans="2:2" x14ac:dyDescent="0.3">
      <c r="B124" s="144"/>
    </row>
    <row r="125" spans="2:2" x14ac:dyDescent="0.3">
      <c r="B125" s="144"/>
    </row>
    <row r="126" spans="2:2" x14ac:dyDescent="0.3">
      <c r="B126" s="144"/>
    </row>
    <row r="127" spans="2:2" x14ac:dyDescent="0.3">
      <c r="B127" s="144"/>
    </row>
    <row r="128" spans="2:2" x14ac:dyDescent="0.3">
      <c r="B128" s="144"/>
    </row>
    <row r="129" spans="2:2" x14ac:dyDescent="0.3">
      <c r="B129" s="144"/>
    </row>
    <row r="130" spans="2:2" x14ac:dyDescent="0.3">
      <c r="B130" s="144"/>
    </row>
    <row r="131" spans="2:2" x14ac:dyDescent="0.3">
      <c r="B131" s="144"/>
    </row>
    <row r="132" spans="2:2" x14ac:dyDescent="0.3">
      <c r="B132" s="144"/>
    </row>
    <row r="133" spans="2:2" x14ac:dyDescent="0.3">
      <c r="B133" s="144"/>
    </row>
    <row r="134" spans="2:2" x14ac:dyDescent="0.3">
      <c r="B134" s="144"/>
    </row>
    <row r="135" spans="2:2" x14ac:dyDescent="0.3">
      <c r="B135" s="144"/>
    </row>
    <row r="136" spans="2:2" x14ac:dyDescent="0.3">
      <c r="B136" s="144"/>
    </row>
    <row r="137" spans="2:2" x14ac:dyDescent="0.3">
      <c r="B137" s="144"/>
    </row>
    <row r="138" spans="2:2" x14ac:dyDescent="0.3">
      <c r="B138" s="144"/>
    </row>
    <row r="139" spans="2:2" x14ac:dyDescent="0.3">
      <c r="B139" s="144"/>
    </row>
    <row r="140" spans="2:2" x14ac:dyDescent="0.3">
      <c r="B140" s="144"/>
    </row>
    <row r="141" spans="2:2" x14ac:dyDescent="0.3">
      <c r="B141" s="144"/>
    </row>
    <row r="142" spans="2:2" x14ac:dyDescent="0.3">
      <c r="B142" s="144"/>
    </row>
    <row r="143" spans="2:2" x14ac:dyDescent="0.3">
      <c r="B143" s="144"/>
    </row>
    <row r="144" spans="2:2" x14ac:dyDescent="0.3">
      <c r="B144" s="144"/>
    </row>
    <row r="145" spans="2:2" x14ac:dyDescent="0.3">
      <c r="B145" s="144"/>
    </row>
    <row r="146" spans="2:2" x14ac:dyDescent="0.3">
      <c r="B146" s="144"/>
    </row>
    <row r="147" spans="2:2" x14ac:dyDescent="0.3">
      <c r="B147" s="144"/>
    </row>
    <row r="148" spans="2:2" x14ac:dyDescent="0.3">
      <c r="B148" s="144"/>
    </row>
    <row r="149" spans="2:2" x14ac:dyDescent="0.3">
      <c r="B149" s="144"/>
    </row>
    <row r="150" spans="2:2" x14ac:dyDescent="0.3">
      <c r="B150" s="144"/>
    </row>
    <row r="151" spans="2:2" x14ac:dyDescent="0.3">
      <c r="B151" s="144"/>
    </row>
    <row r="152" spans="2:2" x14ac:dyDescent="0.3">
      <c r="B152" s="144"/>
    </row>
    <row r="153" spans="2:2" x14ac:dyDescent="0.3">
      <c r="B153" s="144"/>
    </row>
    <row r="154" spans="2:2" x14ac:dyDescent="0.3">
      <c r="B154" s="144"/>
    </row>
    <row r="155" spans="2:2" x14ac:dyDescent="0.3">
      <c r="B155" s="144"/>
    </row>
    <row r="156" spans="2:2" x14ac:dyDescent="0.3">
      <c r="B156" s="144"/>
    </row>
    <row r="157" spans="2:2" x14ac:dyDescent="0.3">
      <c r="B157" s="144"/>
    </row>
    <row r="158" spans="2:2" x14ac:dyDescent="0.3">
      <c r="B158" s="144"/>
    </row>
    <row r="159" spans="2:2" x14ac:dyDescent="0.3">
      <c r="B159" s="144"/>
    </row>
    <row r="160" spans="2:2" x14ac:dyDescent="0.3">
      <c r="B160" s="144"/>
    </row>
    <row r="161" spans="2:2" x14ac:dyDescent="0.3">
      <c r="B161" s="144"/>
    </row>
    <row r="162" spans="2:2" x14ac:dyDescent="0.3">
      <c r="B162" s="144"/>
    </row>
    <row r="163" spans="2:2" x14ac:dyDescent="0.3">
      <c r="B163" s="144"/>
    </row>
    <row r="164" spans="2:2" x14ac:dyDescent="0.3">
      <c r="B164" s="144"/>
    </row>
    <row r="165" spans="2:2" x14ac:dyDescent="0.3">
      <c r="B165" s="144"/>
    </row>
    <row r="166" spans="2:2" x14ac:dyDescent="0.3">
      <c r="B166" s="144"/>
    </row>
    <row r="167" spans="2:2" x14ac:dyDescent="0.3">
      <c r="B167" s="144"/>
    </row>
    <row r="168" spans="2:2" x14ac:dyDescent="0.3">
      <c r="B168" s="144"/>
    </row>
    <row r="169" spans="2:2" x14ac:dyDescent="0.3">
      <c r="B169" s="144"/>
    </row>
    <row r="170" spans="2:2" x14ac:dyDescent="0.3">
      <c r="B170" s="144"/>
    </row>
    <row r="171" spans="2:2" x14ac:dyDescent="0.3">
      <c r="B171" s="144"/>
    </row>
    <row r="172" spans="2:2" x14ac:dyDescent="0.3">
      <c r="B172" s="144"/>
    </row>
    <row r="173" spans="2:2" x14ac:dyDescent="0.3">
      <c r="B173" s="144"/>
    </row>
    <row r="174" spans="2:2" x14ac:dyDescent="0.3">
      <c r="B174" s="144"/>
    </row>
    <row r="175" spans="2:2" x14ac:dyDescent="0.3">
      <c r="B175" s="144"/>
    </row>
    <row r="176" spans="2:2" x14ac:dyDescent="0.3">
      <c r="B176" s="144"/>
    </row>
    <row r="177" spans="2:2" x14ac:dyDescent="0.3">
      <c r="B177" s="144"/>
    </row>
    <row r="178" spans="2:2" x14ac:dyDescent="0.3">
      <c r="B178" s="144"/>
    </row>
    <row r="179" spans="2:2" x14ac:dyDescent="0.3">
      <c r="B179" s="144"/>
    </row>
    <row r="180" spans="2:2" x14ac:dyDescent="0.3">
      <c r="B180" s="144"/>
    </row>
    <row r="181" spans="2:2" x14ac:dyDescent="0.3">
      <c r="B181" s="144"/>
    </row>
    <row r="182" spans="2:2" x14ac:dyDescent="0.3">
      <c r="B182" s="144"/>
    </row>
    <row r="183" spans="2:2" x14ac:dyDescent="0.3">
      <c r="B183" s="144"/>
    </row>
    <row r="184" spans="2:2" x14ac:dyDescent="0.3">
      <c r="B184" s="144"/>
    </row>
    <row r="185" spans="2:2" x14ac:dyDescent="0.3">
      <c r="B185" s="144"/>
    </row>
    <row r="186" spans="2:2" x14ac:dyDescent="0.3">
      <c r="B186" s="144"/>
    </row>
    <row r="187" spans="2:2" x14ac:dyDescent="0.3">
      <c r="B187" s="144"/>
    </row>
    <row r="188" spans="2:2" x14ac:dyDescent="0.3">
      <c r="B188" s="144"/>
    </row>
    <row r="189" spans="2:2" x14ac:dyDescent="0.3">
      <c r="B189" s="144"/>
    </row>
    <row r="190" spans="2:2" x14ac:dyDescent="0.3">
      <c r="B190" s="144"/>
    </row>
    <row r="191" spans="2:2" x14ac:dyDescent="0.3">
      <c r="B191" s="144"/>
    </row>
    <row r="192" spans="2:2" x14ac:dyDescent="0.3">
      <c r="B192" s="144"/>
    </row>
    <row r="193" spans="2:2" x14ac:dyDescent="0.3">
      <c r="B193" s="144"/>
    </row>
    <row r="194" spans="2:2" x14ac:dyDescent="0.3">
      <c r="B194" s="144"/>
    </row>
    <row r="195" spans="2:2" x14ac:dyDescent="0.3">
      <c r="B195" s="144"/>
    </row>
    <row r="196" spans="2:2" x14ac:dyDescent="0.3">
      <c r="B196" s="144"/>
    </row>
    <row r="197" spans="2:2" x14ac:dyDescent="0.3">
      <c r="B197" s="144"/>
    </row>
    <row r="198" spans="2:2" x14ac:dyDescent="0.3">
      <c r="B198" s="144"/>
    </row>
    <row r="199" spans="2:2" x14ac:dyDescent="0.3">
      <c r="B199" s="144"/>
    </row>
    <row r="200" spans="2:2" x14ac:dyDescent="0.3">
      <c r="B200" s="144"/>
    </row>
    <row r="201" spans="2:2" x14ac:dyDescent="0.3">
      <c r="B201" s="144"/>
    </row>
    <row r="202" spans="2:2" x14ac:dyDescent="0.3">
      <c r="B202" s="144"/>
    </row>
    <row r="203" spans="2:2" x14ac:dyDescent="0.3">
      <c r="B203" s="144"/>
    </row>
    <row r="204" spans="2:2" x14ac:dyDescent="0.3">
      <c r="B204" s="144"/>
    </row>
    <row r="205" spans="2:2" x14ac:dyDescent="0.3">
      <c r="B205" s="144"/>
    </row>
    <row r="206" spans="2:2" x14ac:dyDescent="0.3">
      <c r="B206" s="144"/>
    </row>
    <row r="207" spans="2:2" x14ac:dyDescent="0.3">
      <c r="B207" s="144"/>
    </row>
    <row r="208" spans="2:2" x14ac:dyDescent="0.3">
      <c r="B208" s="144"/>
    </row>
    <row r="209" spans="2:2" x14ac:dyDescent="0.3">
      <c r="B209" s="144"/>
    </row>
    <row r="210" spans="2:2" x14ac:dyDescent="0.3">
      <c r="B210" s="144"/>
    </row>
    <row r="211" spans="2:2" x14ac:dyDescent="0.3">
      <c r="B211" s="144"/>
    </row>
    <row r="212" spans="2:2" x14ac:dyDescent="0.3">
      <c r="B212" s="144"/>
    </row>
    <row r="213" spans="2:2" x14ac:dyDescent="0.3">
      <c r="B213" s="144"/>
    </row>
    <row r="214" spans="2:2" x14ac:dyDescent="0.3">
      <c r="B214" s="144"/>
    </row>
    <row r="215" spans="2:2" x14ac:dyDescent="0.3">
      <c r="B215" s="144"/>
    </row>
    <row r="216" spans="2:2" x14ac:dyDescent="0.3">
      <c r="B216" s="144"/>
    </row>
    <row r="217" spans="2:2" x14ac:dyDescent="0.3">
      <c r="B217" s="144"/>
    </row>
    <row r="218" spans="2:2" x14ac:dyDescent="0.3">
      <c r="B218" s="144"/>
    </row>
    <row r="219" spans="2:2" x14ac:dyDescent="0.3">
      <c r="B219" s="144"/>
    </row>
    <row r="220" spans="2:2" x14ac:dyDescent="0.3">
      <c r="B220" s="144"/>
    </row>
    <row r="221" spans="2:2" x14ac:dyDescent="0.3">
      <c r="B221" s="144"/>
    </row>
    <row r="222" spans="2:2" x14ac:dyDescent="0.3">
      <c r="B222" s="144"/>
    </row>
    <row r="223" spans="2:2" x14ac:dyDescent="0.3">
      <c r="B223" s="144"/>
    </row>
    <row r="224" spans="2:2" x14ac:dyDescent="0.3">
      <c r="B224" s="144"/>
    </row>
    <row r="225" spans="2:2" x14ac:dyDescent="0.3">
      <c r="B225" s="144"/>
    </row>
    <row r="226" spans="2:2" x14ac:dyDescent="0.3">
      <c r="B226" s="144"/>
    </row>
    <row r="227" spans="2:2" x14ac:dyDescent="0.3">
      <c r="B227" s="144"/>
    </row>
    <row r="228" spans="2:2" x14ac:dyDescent="0.3">
      <c r="B228" s="144"/>
    </row>
    <row r="229" spans="2:2" x14ac:dyDescent="0.3">
      <c r="B229" s="144"/>
    </row>
    <row r="230" spans="2:2" x14ac:dyDescent="0.3">
      <c r="B230" s="144"/>
    </row>
    <row r="231" spans="2:2" x14ac:dyDescent="0.3">
      <c r="B231" s="144"/>
    </row>
    <row r="232" spans="2:2" x14ac:dyDescent="0.3">
      <c r="B232" s="144"/>
    </row>
    <row r="233" spans="2:2" x14ac:dyDescent="0.3">
      <c r="B233" s="144"/>
    </row>
    <row r="234" spans="2:2" x14ac:dyDescent="0.3">
      <c r="B234" s="144"/>
    </row>
    <row r="235" spans="2:2" x14ac:dyDescent="0.3">
      <c r="B235" s="144"/>
    </row>
    <row r="236" spans="2:2" x14ac:dyDescent="0.3">
      <c r="B236" s="144"/>
    </row>
    <row r="237" spans="2:2" x14ac:dyDescent="0.3">
      <c r="B237" s="144"/>
    </row>
    <row r="238" spans="2:2" x14ac:dyDescent="0.3">
      <c r="B238" s="144"/>
    </row>
    <row r="239" spans="2:2" x14ac:dyDescent="0.3">
      <c r="B239" s="144"/>
    </row>
    <row r="240" spans="2:2" x14ac:dyDescent="0.3">
      <c r="B240" s="144"/>
    </row>
    <row r="241" spans="2:2" x14ac:dyDescent="0.3">
      <c r="B241" s="144"/>
    </row>
    <row r="242" spans="2:2" x14ac:dyDescent="0.3">
      <c r="B242" s="144"/>
    </row>
    <row r="243" spans="2:2" x14ac:dyDescent="0.3">
      <c r="B243" s="144"/>
    </row>
    <row r="244" spans="2:2" x14ac:dyDescent="0.3">
      <c r="B244" s="144"/>
    </row>
    <row r="245" spans="2:2" x14ac:dyDescent="0.3">
      <c r="B245" s="144"/>
    </row>
    <row r="246" spans="2:2" x14ac:dyDescent="0.3">
      <c r="B246" s="144"/>
    </row>
    <row r="247" spans="2:2" x14ac:dyDescent="0.3">
      <c r="B247" s="144"/>
    </row>
    <row r="248" spans="2:2" x14ac:dyDescent="0.3">
      <c r="B248" s="144"/>
    </row>
    <row r="249" spans="2:2" x14ac:dyDescent="0.3">
      <c r="B249" s="144"/>
    </row>
    <row r="250" spans="2:2" x14ac:dyDescent="0.3">
      <c r="B250" s="144"/>
    </row>
    <row r="251" spans="2:2" x14ac:dyDescent="0.3">
      <c r="B251" s="144"/>
    </row>
    <row r="252" spans="2:2" x14ac:dyDescent="0.3">
      <c r="B252" s="144"/>
    </row>
    <row r="253" spans="2:2" x14ac:dyDescent="0.3">
      <c r="B253" s="144"/>
    </row>
    <row r="254" spans="2:2" x14ac:dyDescent="0.3">
      <c r="B254" s="144"/>
    </row>
    <row r="255" spans="2:2" x14ac:dyDescent="0.3">
      <c r="B255" s="144"/>
    </row>
    <row r="256" spans="2:2" x14ac:dyDescent="0.3">
      <c r="B256" s="144"/>
    </row>
    <row r="257" spans="2:2" x14ac:dyDescent="0.3">
      <c r="B257" s="144"/>
    </row>
    <row r="258" spans="2:2" x14ac:dyDescent="0.3">
      <c r="B258" s="144"/>
    </row>
    <row r="259" spans="2:2" x14ac:dyDescent="0.3">
      <c r="B259" s="144"/>
    </row>
    <row r="260" spans="2:2" x14ac:dyDescent="0.3">
      <c r="B260" s="144"/>
    </row>
    <row r="261" spans="2:2" x14ac:dyDescent="0.3">
      <c r="B261" s="144"/>
    </row>
    <row r="262" spans="2:2" x14ac:dyDescent="0.3">
      <c r="B262" s="144"/>
    </row>
    <row r="263" spans="2:2" x14ac:dyDescent="0.3">
      <c r="B263" s="144"/>
    </row>
    <row r="264" spans="2:2" x14ac:dyDescent="0.3">
      <c r="B264" s="144"/>
    </row>
    <row r="265" spans="2:2" x14ac:dyDescent="0.3">
      <c r="B265" s="144"/>
    </row>
    <row r="266" spans="2:2" x14ac:dyDescent="0.3">
      <c r="B266" s="144"/>
    </row>
    <row r="267" spans="2:2" x14ac:dyDescent="0.3">
      <c r="B267" s="144"/>
    </row>
    <row r="268" spans="2:2" x14ac:dyDescent="0.3">
      <c r="B268" s="144"/>
    </row>
    <row r="269" spans="2:2" x14ac:dyDescent="0.3">
      <c r="B269" s="144"/>
    </row>
    <row r="270" spans="2:2" x14ac:dyDescent="0.3">
      <c r="B270" s="144"/>
    </row>
    <row r="271" spans="2:2" x14ac:dyDescent="0.3">
      <c r="B271" s="144"/>
    </row>
    <row r="272" spans="2:2" x14ac:dyDescent="0.3">
      <c r="B272" s="144"/>
    </row>
    <row r="273" spans="2:2" x14ac:dyDescent="0.3">
      <c r="B273" s="144"/>
    </row>
    <row r="274" spans="2:2" x14ac:dyDescent="0.3">
      <c r="B274" s="144"/>
    </row>
    <row r="275" spans="2:2" x14ac:dyDescent="0.3">
      <c r="B275" s="144"/>
    </row>
    <row r="276" spans="2:2" x14ac:dyDescent="0.3">
      <c r="B276" s="144"/>
    </row>
    <row r="277" spans="2:2" x14ac:dyDescent="0.3">
      <c r="B277" s="144"/>
    </row>
    <row r="278" spans="2:2" x14ac:dyDescent="0.3">
      <c r="B278" s="144"/>
    </row>
    <row r="279" spans="2:2" x14ac:dyDescent="0.3">
      <c r="B279" s="144"/>
    </row>
    <row r="280" spans="2:2" x14ac:dyDescent="0.3">
      <c r="B280" s="144"/>
    </row>
    <row r="281" spans="2:2" x14ac:dyDescent="0.3">
      <c r="B281" s="144"/>
    </row>
    <row r="282" spans="2:2" x14ac:dyDescent="0.3">
      <c r="B282" s="144"/>
    </row>
    <row r="283" spans="2:2" x14ac:dyDescent="0.3">
      <c r="B283" s="144"/>
    </row>
    <row r="284" spans="2:2" x14ac:dyDescent="0.3">
      <c r="B284" s="144"/>
    </row>
    <row r="285" spans="2:2" x14ac:dyDescent="0.3">
      <c r="B285" s="144"/>
    </row>
    <row r="286" spans="2:2" x14ac:dyDescent="0.3">
      <c r="B286" s="144"/>
    </row>
    <row r="287" spans="2:2" x14ac:dyDescent="0.3">
      <c r="B287" s="144"/>
    </row>
    <row r="288" spans="2:2" x14ac:dyDescent="0.3">
      <c r="B288" s="144"/>
    </row>
    <row r="289" spans="2:2" x14ac:dyDescent="0.3">
      <c r="B289" s="144"/>
    </row>
    <row r="290" spans="2:2" x14ac:dyDescent="0.3">
      <c r="B290" s="144"/>
    </row>
    <row r="291" spans="2:2" x14ac:dyDescent="0.3">
      <c r="B291" s="144"/>
    </row>
    <row r="292" spans="2:2" x14ac:dyDescent="0.3">
      <c r="B292" s="144"/>
    </row>
    <row r="293" spans="2:2" x14ac:dyDescent="0.3">
      <c r="B293" s="144"/>
    </row>
    <row r="294" spans="2:2" x14ac:dyDescent="0.3">
      <c r="B294" s="144"/>
    </row>
    <row r="295" spans="2:2" x14ac:dyDescent="0.3">
      <c r="B295" s="144"/>
    </row>
    <row r="296" spans="2:2" x14ac:dyDescent="0.3">
      <c r="B296" s="144"/>
    </row>
    <row r="297" spans="2:2" x14ac:dyDescent="0.3">
      <c r="B297" s="144"/>
    </row>
    <row r="298" spans="2:2" x14ac:dyDescent="0.3">
      <c r="B298" s="144"/>
    </row>
    <row r="299" spans="2:2" x14ac:dyDescent="0.3">
      <c r="B299" s="144"/>
    </row>
    <row r="300" spans="2:2" x14ac:dyDescent="0.3">
      <c r="B300" s="144"/>
    </row>
    <row r="301" spans="2:2" x14ac:dyDescent="0.3">
      <c r="B301" s="144"/>
    </row>
    <row r="302" spans="2:2" x14ac:dyDescent="0.3">
      <c r="B302" s="144"/>
    </row>
    <row r="303" spans="2:2" x14ac:dyDescent="0.3">
      <c r="B303" s="144"/>
    </row>
    <row r="304" spans="2:2" x14ac:dyDescent="0.3">
      <c r="B304" s="144"/>
    </row>
    <row r="305" spans="2:2" x14ac:dyDescent="0.3">
      <c r="B305" s="144"/>
    </row>
    <row r="306" spans="2:2" x14ac:dyDescent="0.3">
      <c r="B306" s="144"/>
    </row>
    <row r="307" spans="2:2" x14ac:dyDescent="0.3">
      <c r="B307" s="144"/>
    </row>
    <row r="308" spans="2:2" x14ac:dyDescent="0.3">
      <c r="B308" s="144"/>
    </row>
    <row r="309" spans="2:2" x14ac:dyDescent="0.3">
      <c r="B309" s="144"/>
    </row>
    <row r="310" spans="2:2" x14ac:dyDescent="0.3">
      <c r="B310" s="144"/>
    </row>
    <row r="311" spans="2:2" x14ac:dyDescent="0.3">
      <c r="B311" s="144"/>
    </row>
    <row r="312" spans="2:2" x14ac:dyDescent="0.3">
      <c r="B312" s="144"/>
    </row>
    <row r="313" spans="2:2" x14ac:dyDescent="0.3">
      <c r="B313" s="144"/>
    </row>
    <row r="314" spans="2:2" x14ac:dyDescent="0.3">
      <c r="B314" s="144"/>
    </row>
    <row r="315" spans="2:2" x14ac:dyDescent="0.3">
      <c r="B315" s="144"/>
    </row>
    <row r="316" spans="2:2" x14ac:dyDescent="0.3">
      <c r="B316" s="144"/>
    </row>
    <row r="317" spans="2:2" x14ac:dyDescent="0.3">
      <c r="B317" s="144"/>
    </row>
    <row r="318" spans="2:2" x14ac:dyDescent="0.3">
      <c r="B318" s="144"/>
    </row>
    <row r="319" spans="2:2" x14ac:dyDescent="0.3">
      <c r="B319" s="144"/>
    </row>
    <row r="320" spans="2:2" x14ac:dyDescent="0.3">
      <c r="B320" s="144"/>
    </row>
    <row r="321" spans="2:2" x14ac:dyDescent="0.3">
      <c r="B321" s="144"/>
    </row>
    <row r="322" spans="2:2" x14ac:dyDescent="0.3">
      <c r="B322" s="144"/>
    </row>
    <row r="323" spans="2:2" x14ac:dyDescent="0.3">
      <c r="B323" s="144"/>
    </row>
    <row r="324" spans="2:2" x14ac:dyDescent="0.3">
      <c r="B324" s="144"/>
    </row>
    <row r="325" spans="2:2" x14ac:dyDescent="0.3">
      <c r="B325" s="144"/>
    </row>
    <row r="326" spans="2:2" x14ac:dyDescent="0.3">
      <c r="B326" s="144"/>
    </row>
    <row r="327" spans="2:2" x14ac:dyDescent="0.3">
      <c r="B327" s="144"/>
    </row>
    <row r="328" spans="2:2" x14ac:dyDescent="0.3">
      <c r="B328" s="144"/>
    </row>
    <row r="329" spans="2:2" x14ac:dyDescent="0.3">
      <c r="B329" s="144"/>
    </row>
    <row r="330" spans="2:2" x14ac:dyDescent="0.3">
      <c r="B330" s="144"/>
    </row>
    <row r="331" spans="2:2" x14ac:dyDescent="0.3">
      <c r="B331" s="144"/>
    </row>
    <row r="332" spans="2:2" x14ac:dyDescent="0.3">
      <c r="B332" s="144"/>
    </row>
    <row r="333" spans="2:2" x14ac:dyDescent="0.3">
      <c r="B333" s="144"/>
    </row>
    <row r="334" spans="2:2" x14ac:dyDescent="0.3">
      <c r="B334" s="144"/>
    </row>
    <row r="335" spans="2:2" x14ac:dyDescent="0.3">
      <c r="B335" s="144"/>
    </row>
    <row r="336" spans="2:2" x14ac:dyDescent="0.3">
      <c r="B336" s="144"/>
    </row>
    <row r="337" spans="2:2" x14ac:dyDescent="0.3">
      <c r="B337" s="144"/>
    </row>
    <row r="338" spans="2:2" x14ac:dyDescent="0.3">
      <c r="B338" s="144"/>
    </row>
    <row r="339" spans="2:2" x14ac:dyDescent="0.3">
      <c r="B339" s="144"/>
    </row>
    <row r="340" spans="2:2" x14ac:dyDescent="0.3">
      <c r="B340" s="144"/>
    </row>
    <row r="341" spans="2:2" x14ac:dyDescent="0.3">
      <c r="B341" s="144"/>
    </row>
    <row r="342" spans="2:2" x14ac:dyDescent="0.3">
      <c r="B342" s="144"/>
    </row>
    <row r="343" spans="2:2" x14ac:dyDescent="0.3">
      <c r="B343" s="144"/>
    </row>
    <row r="344" spans="2:2" x14ac:dyDescent="0.3">
      <c r="B344" s="144"/>
    </row>
    <row r="345" spans="2:2" x14ac:dyDescent="0.3">
      <c r="B345" s="144"/>
    </row>
    <row r="346" spans="2:2" x14ac:dyDescent="0.3">
      <c r="B346" s="144"/>
    </row>
    <row r="347" spans="2:2" x14ac:dyDescent="0.3">
      <c r="B347" s="144"/>
    </row>
    <row r="348" spans="2:2" x14ac:dyDescent="0.3">
      <c r="B348" s="144"/>
    </row>
    <row r="349" spans="2:2" x14ac:dyDescent="0.3">
      <c r="B349" s="144"/>
    </row>
    <row r="350" spans="2:2" x14ac:dyDescent="0.3">
      <c r="B350" s="144"/>
    </row>
    <row r="351" spans="2:2" x14ac:dyDescent="0.3">
      <c r="B351" s="144"/>
    </row>
    <row r="352" spans="2:2" x14ac:dyDescent="0.3">
      <c r="B352" s="144"/>
    </row>
    <row r="353" spans="2:2" x14ac:dyDescent="0.3">
      <c r="B353" s="144"/>
    </row>
    <row r="354" spans="2:2" x14ac:dyDescent="0.3">
      <c r="B354" s="144"/>
    </row>
    <row r="355" spans="2:2" x14ac:dyDescent="0.3">
      <c r="B355" s="144"/>
    </row>
    <row r="356" spans="2:2" x14ac:dyDescent="0.3">
      <c r="B356" s="144"/>
    </row>
    <row r="357" spans="2:2" x14ac:dyDescent="0.3">
      <c r="B357" s="144"/>
    </row>
    <row r="358" spans="2:2" x14ac:dyDescent="0.3">
      <c r="B358" s="144"/>
    </row>
    <row r="359" spans="2:2" x14ac:dyDescent="0.3">
      <c r="B359" s="144"/>
    </row>
    <row r="360" spans="2:2" x14ac:dyDescent="0.3">
      <c r="B360" s="144"/>
    </row>
    <row r="361" spans="2:2" x14ac:dyDescent="0.3">
      <c r="B361" s="144"/>
    </row>
    <row r="362" spans="2:2" x14ac:dyDescent="0.3">
      <c r="B362" s="144"/>
    </row>
    <row r="363" spans="2:2" x14ac:dyDescent="0.3">
      <c r="B363" s="144"/>
    </row>
    <row r="364" spans="2:2" x14ac:dyDescent="0.3">
      <c r="B364" s="144"/>
    </row>
    <row r="365" spans="2:2" x14ac:dyDescent="0.3">
      <c r="B365" s="144"/>
    </row>
    <row r="366" spans="2:2" x14ac:dyDescent="0.3">
      <c r="B366" s="144"/>
    </row>
    <row r="367" spans="2:2" x14ac:dyDescent="0.3">
      <c r="B367" s="144"/>
    </row>
    <row r="368" spans="2:2" x14ac:dyDescent="0.3">
      <c r="B368" s="144"/>
    </row>
    <row r="369" spans="2:2" x14ac:dyDescent="0.3">
      <c r="B369" s="144"/>
    </row>
    <row r="370" spans="2:2" x14ac:dyDescent="0.3">
      <c r="B370" s="144"/>
    </row>
    <row r="371" spans="2:2" x14ac:dyDescent="0.3">
      <c r="B371" s="144"/>
    </row>
    <row r="372" spans="2:2" x14ac:dyDescent="0.3">
      <c r="B372" s="144"/>
    </row>
    <row r="373" spans="2:2" x14ac:dyDescent="0.3">
      <c r="B373" s="144"/>
    </row>
    <row r="374" spans="2:2" x14ac:dyDescent="0.3">
      <c r="B374" s="144"/>
    </row>
    <row r="375" spans="2:2" x14ac:dyDescent="0.3">
      <c r="B375" s="144"/>
    </row>
    <row r="376" spans="2:2" x14ac:dyDescent="0.3">
      <c r="B376" s="144"/>
    </row>
    <row r="377" spans="2:2" x14ac:dyDescent="0.3">
      <c r="B377" s="144"/>
    </row>
    <row r="378" spans="2:2" x14ac:dyDescent="0.3">
      <c r="B378" s="144"/>
    </row>
    <row r="379" spans="2:2" x14ac:dyDescent="0.3">
      <c r="B379" s="144"/>
    </row>
    <row r="380" spans="2:2" x14ac:dyDescent="0.3">
      <c r="B380" s="144"/>
    </row>
    <row r="381" spans="2:2" x14ac:dyDescent="0.3">
      <c r="B381" s="144"/>
    </row>
    <row r="382" spans="2:2" x14ac:dyDescent="0.3">
      <c r="B382" s="144"/>
    </row>
    <row r="383" spans="2:2" x14ac:dyDescent="0.3">
      <c r="B383" s="144"/>
    </row>
    <row r="384" spans="2:2" x14ac:dyDescent="0.3">
      <c r="B384" s="144"/>
    </row>
    <row r="385" spans="2:2" x14ac:dyDescent="0.3">
      <c r="B385" s="144"/>
    </row>
    <row r="386" spans="2:2" x14ac:dyDescent="0.3">
      <c r="B386" s="144"/>
    </row>
    <row r="387" spans="2:2" x14ac:dyDescent="0.3">
      <c r="B387" s="144"/>
    </row>
    <row r="388" spans="2:2" x14ac:dyDescent="0.3">
      <c r="B388" s="144"/>
    </row>
    <row r="389" spans="2:2" x14ac:dyDescent="0.3">
      <c r="B389" s="144"/>
    </row>
    <row r="390" spans="2:2" x14ac:dyDescent="0.3">
      <c r="B390" s="144"/>
    </row>
    <row r="391" spans="2:2" x14ac:dyDescent="0.3">
      <c r="B391" s="144"/>
    </row>
    <row r="392" spans="2:2" x14ac:dyDescent="0.3">
      <c r="B392" s="144"/>
    </row>
    <row r="393" spans="2:2" x14ac:dyDescent="0.3">
      <c r="B393" s="144"/>
    </row>
    <row r="394" spans="2:2" x14ac:dyDescent="0.3">
      <c r="B394" s="144"/>
    </row>
    <row r="395" spans="2:2" x14ac:dyDescent="0.3">
      <c r="B395" s="144"/>
    </row>
    <row r="396" spans="2:2" x14ac:dyDescent="0.3">
      <c r="B396" s="144"/>
    </row>
    <row r="397" spans="2:2" x14ac:dyDescent="0.3">
      <c r="B397" s="144"/>
    </row>
    <row r="398" spans="2:2" x14ac:dyDescent="0.3">
      <c r="B398" s="144"/>
    </row>
    <row r="399" spans="2:2" x14ac:dyDescent="0.3">
      <c r="B399" s="144"/>
    </row>
    <row r="400" spans="2:2" x14ac:dyDescent="0.3">
      <c r="B400" s="144"/>
    </row>
    <row r="401" spans="2:2" x14ac:dyDescent="0.3">
      <c r="B401" s="144"/>
    </row>
    <row r="402" spans="2:2" x14ac:dyDescent="0.3">
      <c r="B402" s="144"/>
    </row>
    <row r="403" spans="2:2" x14ac:dyDescent="0.3">
      <c r="B403" s="144"/>
    </row>
    <row r="404" spans="2:2" x14ac:dyDescent="0.3">
      <c r="B404" s="144"/>
    </row>
    <row r="405" spans="2:2" x14ac:dyDescent="0.3">
      <c r="B405" s="144"/>
    </row>
    <row r="406" spans="2:2" x14ac:dyDescent="0.3">
      <c r="B406" s="144"/>
    </row>
    <row r="407" spans="2:2" x14ac:dyDescent="0.3">
      <c r="B407" s="144"/>
    </row>
    <row r="408" spans="2:2" x14ac:dyDescent="0.3">
      <c r="B408" s="144"/>
    </row>
    <row r="409" spans="2:2" x14ac:dyDescent="0.3">
      <c r="B409" s="144"/>
    </row>
    <row r="410" spans="2:2" x14ac:dyDescent="0.3">
      <c r="B410" s="144"/>
    </row>
    <row r="411" spans="2:2" x14ac:dyDescent="0.3">
      <c r="B411" s="144"/>
    </row>
    <row r="412" spans="2:2" x14ac:dyDescent="0.3">
      <c r="B412" s="144"/>
    </row>
    <row r="413" spans="2:2" x14ac:dyDescent="0.3">
      <c r="B413" s="144"/>
    </row>
    <row r="414" spans="2:2" x14ac:dyDescent="0.3">
      <c r="B414" s="144"/>
    </row>
    <row r="415" spans="2:2" x14ac:dyDescent="0.3">
      <c r="B415" s="144"/>
    </row>
    <row r="416" spans="2:2" x14ac:dyDescent="0.3">
      <c r="B416" s="144"/>
    </row>
    <row r="417" spans="2:2" x14ac:dyDescent="0.3">
      <c r="B417" s="144"/>
    </row>
    <row r="418" spans="2:2" x14ac:dyDescent="0.3">
      <c r="B418" s="144"/>
    </row>
    <row r="419" spans="2:2" x14ac:dyDescent="0.3">
      <c r="B419" s="144"/>
    </row>
    <row r="420" spans="2:2" x14ac:dyDescent="0.3">
      <c r="B420" s="144"/>
    </row>
    <row r="421" spans="2:2" x14ac:dyDescent="0.3">
      <c r="B421" s="144"/>
    </row>
    <row r="422" spans="2:2" x14ac:dyDescent="0.3">
      <c r="B422" s="144"/>
    </row>
    <row r="423" spans="2:2" x14ac:dyDescent="0.3">
      <c r="B423" s="144"/>
    </row>
    <row r="424" spans="2:2" x14ac:dyDescent="0.3">
      <c r="B424" s="144"/>
    </row>
    <row r="425" spans="2:2" x14ac:dyDescent="0.3">
      <c r="B425" s="144"/>
    </row>
    <row r="426" spans="2:2" x14ac:dyDescent="0.3">
      <c r="B426" s="144"/>
    </row>
    <row r="427" spans="2:2" x14ac:dyDescent="0.3">
      <c r="B427" s="144"/>
    </row>
    <row r="428" spans="2:2" x14ac:dyDescent="0.3">
      <c r="B428" s="144"/>
    </row>
    <row r="429" spans="2:2" x14ac:dyDescent="0.3">
      <c r="B429" s="144"/>
    </row>
    <row r="430" spans="2:2" x14ac:dyDescent="0.3">
      <c r="B430" s="144"/>
    </row>
    <row r="431" spans="2:2" x14ac:dyDescent="0.3">
      <c r="B431" s="144"/>
    </row>
    <row r="432" spans="2:2" x14ac:dyDescent="0.3">
      <c r="B432" s="144"/>
    </row>
    <row r="433" spans="2:2" x14ac:dyDescent="0.3">
      <c r="B433" s="144"/>
    </row>
    <row r="434" spans="2:2" x14ac:dyDescent="0.3">
      <c r="B434" s="144"/>
    </row>
    <row r="435" spans="2:2" x14ac:dyDescent="0.3">
      <c r="B435" s="144"/>
    </row>
    <row r="436" spans="2:2" x14ac:dyDescent="0.3">
      <c r="B436" s="144"/>
    </row>
    <row r="437" spans="2:2" x14ac:dyDescent="0.3">
      <c r="B437" s="144"/>
    </row>
    <row r="438" spans="2:2" x14ac:dyDescent="0.3">
      <c r="B438" s="144"/>
    </row>
    <row r="439" spans="2:2" x14ac:dyDescent="0.3">
      <c r="B439" s="144"/>
    </row>
    <row r="440" spans="2:2" x14ac:dyDescent="0.3">
      <c r="B440" s="144"/>
    </row>
    <row r="441" spans="2:2" x14ac:dyDescent="0.3">
      <c r="B441" s="144"/>
    </row>
    <row r="442" spans="2:2" x14ac:dyDescent="0.3">
      <c r="B442" s="144"/>
    </row>
    <row r="443" spans="2:2" x14ac:dyDescent="0.3">
      <c r="B443" s="144"/>
    </row>
    <row r="444" spans="2:2" x14ac:dyDescent="0.3">
      <c r="B444" s="144"/>
    </row>
    <row r="445" spans="2:2" x14ac:dyDescent="0.3">
      <c r="B445" s="144"/>
    </row>
    <row r="446" spans="2:2" x14ac:dyDescent="0.3">
      <c r="B446" s="144"/>
    </row>
    <row r="447" spans="2:2" x14ac:dyDescent="0.3">
      <c r="B447" s="144"/>
    </row>
    <row r="448" spans="2:2" x14ac:dyDescent="0.3">
      <c r="B448" s="144"/>
    </row>
    <row r="449" spans="2:2" x14ac:dyDescent="0.3">
      <c r="B449" s="144"/>
    </row>
    <row r="450" spans="2:2" x14ac:dyDescent="0.3">
      <c r="B450" s="144"/>
    </row>
    <row r="451" spans="2:2" x14ac:dyDescent="0.3">
      <c r="B451" s="144"/>
    </row>
    <row r="452" spans="2:2" x14ac:dyDescent="0.3">
      <c r="B452" s="144"/>
    </row>
    <row r="453" spans="2:2" x14ac:dyDescent="0.3">
      <c r="B453" s="144"/>
    </row>
    <row r="454" spans="2:2" x14ac:dyDescent="0.3">
      <c r="B454" s="144"/>
    </row>
    <row r="455" spans="2:2" x14ac:dyDescent="0.3">
      <c r="B455" s="144"/>
    </row>
    <row r="456" spans="2:2" x14ac:dyDescent="0.3">
      <c r="B456" s="144"/>
    </row>
    <row r="457" spans="2:2" x14ac:dyDescent="0.3">
      <c r="B457" s="144"/>
    </row>
    <row r="458" spans="2:2" x14ac:dyDescent="0.3">
      <c r="B458" s="144"/>
    </row>
    <row r="459" spans="2:2" x14ac:dyDescent="0.3">
      <c r="B459" s="144"/>
    </row>
    <row r="460" spans="2:2" x14ac:dyDescent="0.3">
      <c r="B460" s="144"/>
    </row>
    <row r="461" spans="2:2" x14ac:dyDescent="0.3">
      <c r="B461" s="144"/>
    </row>
    <row r="462" spans="2:2" x14ac:dyDescent="0.3">
      <c r="B462" s="144"/>
    </row>
    <row r="463" spans="2:2" x14ac:dyDescent="0.3">
      <c r="B463" s="144"/>
    </row>
    <row r="464" spans="2:2" x14ac:dyDescent="0.3">
      <c r="B464" s="144"/>
    </row>
    <row r="465" spans="2:2" x14ac:dyDescent="0.3">
      <c r="B465" s="144"/>
    </row>
    <row r="466" spans="2:2" x14ac:dyDescent="0.3">
      <c r="B466" s="144"/>
    </row>
    <row r="467" spans="2:2" x14ac:dyDescent="0.3">
      <c r="B467" s="144"/>
    </row>
    <row r="468" spans="2:2" x14ac:dyDescent="0.3">
      <c r="B468" s="144"/>
    </row>
    <row r="469" spans="2:2" x14ac:dyDescent="0.3">
      <c r="B469" s="144"/>
    </row>
    <row r="470" spans="2:2" x14ac:dyDescent="0.3">
      <c r="B470" s="144"/>
    </row>
    <row r="471" spans="2:2" x14ac:dyDescent="0.3">
      <c r="B471" s="144"/>
    </row>
    <row r="472" spans="2:2" x14ac:dyDescent="0.3">
      <c r="B472" s="144"/>
    </row>
    <row r="473" spans="2:2" x14ac:dyDescent="0.3">
      <c r="B473" s="144"/>
    </row>
    <row r="474" spans="2:2" x14ac:dyDescent="0.3">
      <c r="B474" s="144"/>
    </row>
    <row r="475" spans="2:2" x14ac:dyDescent="0.3">
      <c r="B475" s="144"/>
    </row>
    <row r="476" spans="2:2" x14ac:dyDescent="0.3">
      <c r="B476" s="144"/>
    </row>
    <row r="477" spans="2:2" x14ac:dyDescent="0.3">
      <c r="B477" s="144"/>
    </row>
    <row r="478" spans="2:2" x14ac:dyDescent="0.3">
      <c r="B478" s="144"/>
    </row>
    <row r="479" spans="2:2" x14ac:dyDescent="0.3">
      <c r="B479" s="144"/>
    </row>
    <row r="480" spans="2:2" x14ac:dyDescent="0.3">
      <c r="B480" s="144"/>
    </row>
    <row r="481" spans="2:2" x14ac:dyDescent="0.3">
      <c r="B481" s="144"/>
    </row>
    <row r="482" spans="2:2" x14ac:dyDescent="0.3">
      <c r="B482" s="144"/>
    </row>
    <row r="483" spans="2:2" x14ac:dyDescent="0.3">
      <c r="B483" s="144"/>
    </row>
    <row r="484" spans="2:2" x14ac:dyDescent="0.3">
      <c r="B484" s="144"/>
    </row>
    <row r="485" spans="2:2" x14ac:dyDescent="0.3">
      <c r="B485" s="144"/>
    </row>
    <row r="486" spans="2:2" x14ac:dyDescent="0.3">
      <c r="B486" s="144"/>
    </row>
    <row r="487" spans="2:2" x14ac:dyDescent="0.3">
      <c r="B487" s="144"/>
    </row>
    <row r="488" spans="2:2" x14ac:dyDescent="0.3">
      <c r="B488" s="144"/>
    </row>
    <row r="489" spans="2:2" x14ac:dyDescent="0.3">
      <c r="B489" s="144"/>
    </row>
    <row r="490" spans="2:2" x14ac:dyDescent="0.3">
      <c r="B490" s="144"/>
    </row>
    <row r="491" spans="2:2" x14ac:dyDescent="0.3">
      <c r="B491" s="144"/>
    </row>
    <row r="492" spans="2:2" x14ac:dyDescent="0.3">
      <c r="B492" s="144"/>
    </row>
    <row r="493" spans="2:2" x14ac:dyDescent="0.3">
      <c r="B493" s="144"/>
    </row>
    <row r="494" spans="2:2" x14ac:dyDescent="0.3">
      <c r="B494" s="144"/>
    </row>
    <row r="495" spans="2:2" x14ac:dyDescent="0.3">
      <c r="B495" s="144"/>
    </row>
    <row r="496" spans="2:2" x14ac:dyDescent="0.3">
      <c r="B496" s="144"/>
    </row>
    <row r="497" spans="2:2" x14ac:dyDescent="0.3">
      <c r="B497" s="144"/>
    </row>
    <row r="498" spans="2:2" x14ac:dyDescent="0.3">
      <c r="B498" s="144"/>
    </row>
    <row r="499" spans="2:2" x14ac:dyDescent="0.3">
      <c r="B499" s="144"/>
    </row>
    <row r="500" spans="2:2" x14ac:dyDescent="0.3">
      <c r="B500" s="144"/>
    </row>
    <row r="501" spans="2:2" x14ac:dyDescent="0.3">
      <c r="B501" s="144"/>
    </row>
    <row r="502" spans="2:2" x14ac:dyDescent="0.3">
      <c r="B502" s="144"/>
    </row>
    <row r="503" spans="2:2" x14ac:dyDescent="0.3">
      <c r="B503" s="144"/>
    </row>
    <row r="504" spans="2:2" x14ac:dyDescent="0.3">
      <c r="B504" s="144"/>
    </row>
    <row r="505" spans="2:2" x14ac:dyDescent="0.3">
      <c r="B505" s="144"/>
    </row>
    <row r="506" spans="2:2" x14ac:dyDescent="0.3">
      <c r="B506" s="144"/>
    </row>
    <row r="507" spans="2:2" x14ac:dyDescent="0.3">
      <c r="B507" s="144"/>
    </row>
    <row r="508" spans="2:2" x14ac:dyDescent="0.3">
      <c r="B508" s="144"/>
    </row>
    <row r="509" spans="2:2" x14ac:dyDescent="0.3">
      <c r="B509" s="144"/>
    </row>
    <row r="510" spans="2:2" x14ac:dyDescent="0.3">
      <c r="B510" s="144"/>
    </row>
    <row r="511" spans="2:2" x14ac:dyDescent="0.3">
      <c r="B511" s="144"/>
    </row>
    <row r="512" spans="2:2" x14ac:dyDescent="0.3">
      <c r="B512" s="144"/>
    </row>
    <row r="513" spans="2:2" x14ac:dyDescent="0.3">
      <c r="B513" s="144"/>
    </row>
    <row r="514" spans="2:2" x14ac:dyDescent="0.3">
      <c r="B514" s="144"/>
    </row>
    <row r="515" spans="2:2" x14ac:dyDescent="0.3">
      <c r="B515" s="144"/>
    </row>
    <row r="516" spans="2:2" x14ac:dyDescent="0.3">
      <c r="B516" s="144"/>
    </row>
    <row r="517" spans="2:2" x14ac:dyDescent="0.3">
      <c r="B517" s="144"/>
    </row>
    <row r="518" spans="2:2" x14ac:dyDescent="0.3">
      <c r="B518" s="144"/>
    </row>
    <row r="519" spans="2:2" x14ac:dyDescent="0.3">
      <c r="B519" s="144"/>
    </row>
    <row r="520" spans="2:2" x14ac:dyDescent="0.3">
      <c r="B520" s="144"/>
    </row>
    <row r="521" spans="2:2" x14ac:dyDescent="0.3">
      <c r="B521" s="144"/>
    </row>
    <row r="522" spans="2:2" x14ac:dyDescent="0.3">
      <c r="B522" s="144"/>
    </row>
    <row r="523" spans="2:2" x14ac:dyDescent="0.3">
      <c r="B523" s="144"/>
    </row>
    <row r="524" spans="2:2" x14ac:dyDescent="0.3">
      <c r="B524" s="144"/>
    </row>
    <row r="525" spans="2:2" x14ac:dyDescent="0.3">
      <c r="B525" s="144"/>
    </row>
    <row r="526" spans="2:2" x14ac:dyDescent="0.3">
      <c r="B526" s="144"/>
    </row>
    <row r="527" spans="2:2" x14ac:dyDescent="0.3">
      <c r="B527" s="144"/>
    </row>
    <row r="528" spans="2:2" x14ac:dyDescent="0.3">
      <c r="B528" s="144"/>
    </row>
    <row r="529" spans="2:2" x14ac:dyDescent="0.3">
      <c r="B529" s="144"/>
    </row>
    <row r="530" spans="2:2" x14ac:dyDescent="0.3">
      <c r="B530" s="144"/>
    </row>
    <row r="531" spans="2:2" x14ac:dyDescent="0.3">
      <c r="B531" s="144"/>
    </row>
    <row r="532" spans="2:2" x14ac:dyDescent="0.3">
      <c r="B532" s="144"/>
    </row>
    <row r="533" spans="2:2" x14ac:dyDescent="0.3">
      <c r="B533" s="144"/>
    </row>
    <row r="534" spans="2:2" x14ac:dyDescent="0.3">
      <c r="B534" s="144"/>
    </row>
    <row r="535" spans="2:2" x14ac:dyDescent="0.3">
      <c r="B535" s="144"/>
    </row>
    <row r="536" spans="2:2" x14ac:dyDescent="0.3">
      <c r="B536" s="144"/>
    </row>
    <row r="537" spans="2:2" x14ac:dyDescent="0.3">
      <c r="B537" s="144"/>
    </row>
    <row r="538" spans="2:2" x14ac:dyDescent="0.3">
      <c r="B538" s="144"/>
    </row>
    <row r="539" spans="2:2" x14ac:dyDescent="0.3">
      <c r="B539" s="144"/>
    </row>
    <row r="540" spans="2:2" x14ac:dyDescent="0.3">
      <c r="B540" s="144"/>
    </row>
    <row r="541" spans="2:2" x14ac:dyDescent="0.3">
      <c r="B541" s="144"/>
    </row>
    <row r="542" spans="2:2" x14ac:dyDescent="0.3">
      <c r="B542" s="144"/>
    </row>
    <row r="543" spans="2:2" x14ac:dyDescent="0.3">
      <c r="B543" s="144"/>
    </row>
    <row r="544" spans="2:2" x14ac:dyDescent="0.3">
      <c r="B544" s="144"/>
    </row>
    <row r="545" spans="2:2" x14ac:dyDescent="0.3">
      <c r="B545" s="144"/>
    </row>
    <row r="546" spans="2:2" x14ac:dyDescent="0.3">
      <c r="B546" s="144"/>
    </row>
    <row r="547" spans="2:2" x14ac:dyDescent="0.3">
      <c r="B547" s="144"/>
    </row>
    <row r="548" spans="2:2" x14ac:dyDescent="0.3">
      <c r="B548" s="144"/>
    </row>
    <row r="549" spans="2:2" x14ac:dyDescent="0.3">
      <c r="B549" s="144"/>
    </row>
    <row r="550" spans="2:2" x14ac:dyDescent="0.3">
      <c r="B550" s="144"/>
    </row>
    <row r="551" spans="2:2" x14ac:dyDescent="0.3">
      <c r="B551" s="144"/>
    </row>
    <row r="552" spans="2:2" x14ac:dyDescent="0.3">
      <c r="B552" s="144"/>
    </row>
    <row r="553" spans="2:2" x14ac:dyDescent="0.3">
      <c r="B553" s="144"/>
    </row>
    <row r="554" spans="2:2" x14ac:dyDescent="0.3">
      <c r="B554" s="144"/>
    </row>
    <row r="555" spans="2:2" x14ac:dyDescent="0.3">
      <c r="B555" s="144"/>
    </row>
    <row r="556" spans="2:2" x14ac:dyDescent="0.3">
      <c r="B556" s="144"/>
    </row>
    <row r="557" spans="2:2" x14ac:dyDescent="0.3">
      <c r="B557" s="144"/>
    </row>
    <row r="558" spans="2:2" x14ac:dyDescent="0.3">
      <c r="B558" s="144"/>
    </row>
    <row r="559" spans="2:2" x14ac:dyDescent="0.3">
      <c r="B559" s="144"/>
    </row>
    <row r="560" spans="2:2" x14ac:dyDescent="0.3">
      <c r="B560" s="144"/>
    </row>
    <row r="561" spans="2:2" x14ac:dyDescent="0.3">
      <c r="B561" s="144"/>
    </row>
    <row r="562" spans="2:2" x14ac:dyDescent="0.3">
      <c r="B562" s="144"/>
    </row>
    <row r="563" spans="2:2" x14ac:dyDescent="0.3">
      <c r="B563" s="144"/>
    </row>
    <row r="564" spans="2:2" x14ac:dyDescent="0.3">
      <c r="B564" s="144"/>
    </row>
    <row r="565" spans="2:2" x14ac:dyDescent="0.3">
      <c r="B565" s="144"/>
    </row>
    <row r="566" spans="2:2" x14ac:dyDescent="0.3">
      <c r="B566" s="144"/>
    </row>
    <row r="567" spans="2:2" x14ac:dyDescent="0.3">
      <c r="B567" s="144"/>
    </row>
    <row r="568" spans="2:2" x14ac:dyDescent="0.3">
      <c r="B568" s="144"/>
    </row>
    <row r="569" spans="2:2" x14ac:dyDescent="0.3">
      <c r="B569" s="144"/>
    </row>
    <row r="570" spans="2:2" x14ac:dyDescent="0.3">
      <c r="B570" s="144"/>
    </row>
    <row r="571" spans="2:2" x14ac:dyDescent="0.3">
      <c r="B571" s="144"/>
    </row>
    <row r="572" spans="2:2" x14ac:dyDescent="0.3">
      <c r="B572" s="144"/>
    </row>
    <row r="573" spans="2:2" x14ac:dyDescent="0.3">
      <c r="B573" s="144"/>
    </row>
    <row r="574" spans="2:2" x14ac:dyDescent="0.3">
      <c r="B574" s="144"/>
    </row>
    <row r="575" spans="2:2" x14ac:dyDescent="0.3">
      <c r="B575" s="144"/>
    </row>
    <row r="576" spans="2:2" x14ac:dyDescent="0.3">
      <c r="B576" s="144"/>
    </row>
    <row r="577" spans="2:2" x14ac:dyDescent="0.3">
      <c r="B577" s="144"/>
    </row>
    <row r="578" spans="2:2" x14ac:dyDescent="0.3">
      <c r="B578" s="144"/>
    </row>
    <row r="579" spans="2:2" x14ac:dyDescent="0.3">
      <c r="B579" s="144"/>
    </row>
    <row r="580" spans="2:2" x14ac:dyDescent="0.3">
      <c r="B580" s="144"/>
    </row>
    <row r="581" spans="2:2" x14ac:dyDescent="0.3">
      <c r="B581" s="144"/>
    </row>
    <row r="582" spans="2:2" x14ac:dyDescent="0.3">
      <c r="B582" s="144"/>
    </row>
    <row r="583" spans="2:2" x14ac:dyDescent="0.3">
      <c r="B583" s="144"/>
    </row>
    <row r="584" spans="2:2" x14ac:dyDescent="0.3">
      <c r="B584" s="144"/>
    </row>
    <row r="585" spans="2:2" x14ac:dyDescent="0.3">
      <c r="B585" s="144"/>
    </row>
    <row r="586" spans="2:2" x14ac:dyDescent="0.3">
      <c r="B586" s="144"/>
    </row>
    <row r="587" spans="2:2" x14ac:dyDescent="0.3">
      <c r="B587" s="144"/>
    </row>
    <row r="588" spans="2:2" x14ac:dyDescent="0.3">
      <c r="B588" s="144"/>
    </row>
    <row r="589" spans="2:2" x14ac:dyDescent="0.3">
      <c r="B589" s="144"/>
    </row>
    <row r="590" spans="2:2" x14ac:dyDescent="0.3">
      <c r="B590" s="144"/>
    </row>
    <row r="591" spans="2:2" x14ac:dyDescent="0.3">
      <c r="B591" s="144"/>
    </row>
    <row r="592" spans="2:2" x14ac:dyDescent="0.3">
      <c r="B592" s="144"/>
    </row>
    <row r="593" spans="2:2" x14ac:dyDescent="0.3">
      <c r="B593" s="144"/>
    </row>
    <row r="594" spans="2:2" x14ac:dyDescent="0.3">
      <c r="B594" s="144"/>
    </row>
    <row r="595" spans="2:2" x14ac:dyDescent="0.3">
      <c r="B595" s="144"/>
    </row>
    <row r="596" spans="2:2" x14ac:dyDescent="0.3">
      <c r="B596" s="144"/>
    </row>
    <row r="597" spans="2:2" x14ac:dyDescent="0.3">
      <c r="B597" s="144"/>
    </row>
    <row r="598" spans="2:2" x14ac:dyDescent="0.3">
      <c r="B598" s="144"/>
    </row>
    <row r="599" spans="2:2" x14ac:dyDescent="0.3">
      <c r="B599" s="144"/>
    </row>
    <row r="600" spans="2:2" x14ac:dyDescent="0.3">
      <c r="B600" s="144"/>
    </row>
    <row r="601" spans="2:2" x14ac:dyDescent="0.3">
      <c r="B601" s="144"/>
    </row>
    <row r="602" spans="2:2" x14ac:dyDescent="0.3">
      <c r="B602" s="144"/>
    </row>
    <row r="603" spans="2:2" x14ac:dyDescent="0.3">
      <c r="B603" s="144"/>
    </row>
    <row r="604" spans="2:2" x14ac:dyDescent="0.3">
      <c r="B604" s="144"/>
    </row>
    <row r="605" spans="2:2" x14ac:dyDescent="0.3">
      <c r="B605" s="144"/>
    </row>
    <row r="606" spans="2:2" x14ac:dyDescent="0.3">
      <c r="B606" s="144"/>
    </row>
    <row r="607" spans="2:2" x14ac:dyDescent="0.3">
      <c r="B607" s="144"/>
    </row>
    <row r="608" spans="2:2" x14ac:dyDescent="0.3">
      <c r="B608" s="144"/>
    </row>
    <row r="609" spans="2:2" x14ac:dyDescent="0.3">
      <c r="B609" s="144"/>
    </row>
    <row r="610" spans="2:2" x14ac:dyDescent="0.3">
      <c r="B610" s="144"/>
    </row>
    <row r="611" spans="2:2" x14ac:dyDescent="0.3">
      <c r="B611" s="144"/>
    </row>
    <row r="612" spans="2:2" x14ac:dyDescent="0.3">
      <c r="B612" s="144"/>
    </row>
    <row r="613" spans="2:2" x14ac:dyDescent="0.3">
      <c r="B613" s="144"/>
    </row>
    <row r="614" spans="2:2" x14ac:dyDescent="0.3">
      <c r="B614" s="144"/>
    </row>
    <row r="615" spans="2:2" x14ac:dyDescent="0.3">
      <c r="B615" s="144"/>
    </row>
    <row r="616" spans="2:2" x14ac:dyDescent="0.3">
      <c r="B616" s="144"/>
    </row>
    <row r="617" spans="2:2" x14ac:dyDescent="0.3">
      <c r="B617" s="144"/>
    </row>
    <row r="618" spans="2:2" x14ac:dyDescent="0.3">
      <c r="B618" s="144"/>
    </row>
    <row r="619" spans="2:2" x14ac:dyDescent="0.3">
      <c r="B619" s="144"/>
    </row>
    <row r="620" spans="2:2" x14ac:dyDescent="0.3">
      <c r="B620" s="144"/>
    </row>
    <row r="621" spans="2:2" x14ac:dyDescent="0.3">
      <c r="B621" s="144"/>
    </row>
    <row r="622" spans="2:2" x14ac:dyDescent="0.3">
      <c r="B622" s="144"/>
    </row>
    <row r="623" spans="2:2" x14ac:dyDescent="0.3">
      <c r="B623" s="144"/>
    </row>
    <row r="624" spans="2:2" x14ac:dyDescent="0.3">
      <c r="B624" s="144"/>
    </row>
    <row r="625" spans="2:2" x14ac:dyDescent="0.3">
      <c r="B625" s="144"/>
    </row>
    <row r="626" spans="2:2" x14ac:dyDescent="0.3">
      <c r="B626" s="144"/>
    </row>
    <row r="627" spans="2:2" x14ac:dyDescent="0.3">
      <c r="B627" s="144"/>
    </row>
    <row r="628" spans="2:2" x14ac:dyDescent="0.3">
      <c r="B628" s="144"/>
    </row>
    <row r="629" spans="2:2" x14ac:dyDescent="0.3">
      <c r="B629" s="144"/>
    </row>
    <row r="630" spans="2:2" x14ac:dyDescent="0.3">
      <c r="B630" s="144"/>
    </row>
    <row r="631" spans="2:2" x14ac:dyDescent="0.3">
      <c r="B631" s="144"/>
    </row>
    <row r="632" spans="2:2" x14ac:dyDescent="0.3">
      <c r="B632" s="144"/>
    </row>
    <row r="633" spans="2:2" x14ac:dyDescent="0.3">
      <c r="B633" s="144"/>
    </row>
    <row r="634" spans="2:2" x14ac:dyDescent="0.3">
      <c r="B634" s="144"/>
    </row>
    <row r="635" spans="2:2" x14ac:dyDescent="0.3">
      <c r="B635" s="144"/>
    </row>
    <row r="636" spans="2:2" x14ac:dyDescent="0.3">
      <c r="B636" s="144"/>
    </row>
    <row r="637" spans="2:2" x14ac:dyDescent="0.3">
      <c r="B637" s="144"/>
    </row>
    <row r="638" spans="2:2" x14ac:dyDescent="0.3">
      <c r="B638" s="144"/>
    </row>
    <row r="639" spans="2:2" x14ac:dyDescent="0.3">
      <c r="B639" s="144"/>
    </row>
    <row r="640" spans="2:2" x14ac:dyDescent="0.3">
      <c r="B640" s="144"/>
    </row>
    <row r="641" spans="2:2" x14ac:dyDescent="0.3">
      <c r="B641" s="144"/>
    </row>
    <row r="642" spans="2:2" x14ac:dyDescent="0.3">
      <c r="B642" s="144"/>
    </row>
    <row r="643" spans="2:2" x14ac:dyDescent="0.3">
      <c r="B643" s="144"/>
    </row>
    <row r="644" spans="2:2" x14ac:dyDescent="0.3">
      <c r="B644" s="144"/>
    </row>
    <row r="645" spans="2:2" x14ac:dyDescent="0.3">
      <c r="B645" s="144"/>
    </row>
    <row r="646" spans="2:2" x14ac:dyDescent="0.3">
      <c r="B646" s="144"/>
    </row>
    <row r="647" spans="2:2" x14ac:dyDescent="0.3">
      <c r="B647" s="144"/>
    </row>
    <row r="648" spans="2:2" x14ac:dyDescent="0.3">
      <c r="B648" s="144"/>
    </row>
    <row r="649" spans="2:2" x14ac:dyDescent="0.3">
      <c r="B649" s="144"/>
    </row>
    <row r="650" spans="2:2" x14ac:dyDescent="0.3">
      <c r="B650" s="144"/>
    </row>
    <row r="651" spans="2:2" x14ac:dyDescent="0.3">
      <c r="B651" s="144"/>
    </row>
    <row r="652" spans="2:2" x14ac:dyDescent="0.3">
      <c r="B652" s="144"/>
    </row>
    <row r="653" spans="2:2" x14ac:dyDescent="0.3">
      <c r="B653" s="144"/>
    </row>
    <row r="654" spans="2:2" x14ac:dyDescent="0.3">
      <c r="B654" s="144"/>
    </row>
    <row r="655" spans="2:2" x14ac:dyDescent="0.3">
      <c r="B655" s="144"/>
    </row>
    <row r="656" spans="2:2" x14ac:dyDescent="0.3">
      <c r="B656" s="144"/>
    </row>
    <row r="657" spans="2:2" x14ac:dyDescent="0.3">
      <c r="B657" s="144"/>
    </row>
    <row r="658" spans="2:2" x14ac:dyDescent="0.3">
      <c r="B658" s="144"/>
    </row>
    <row r="659" spans="2:2" x14ac:dyDescent="0.3">
      <c r="B659" s="144"/>
    </row>
    <row r="660" spans="2:2" x14ac:dyDescent="0.3">
      <c r="B660" s="144"/>
    </row>
    <row r="661" spans="2:2" x14ac:dyDescent="0.3">
      <c r="B661" s="144"/>
    </row>
    <row r="662" spans="2:2" x14ac:dyDescent="0.3">
      <c r="B662" s="144"/>
    </row>
    <row r="663" spans="2:2" x14ac:dyDescent="0.3">
      <c r="B663" s="144"/>
    </row>
    <row r="664" spans="2:2" x14ac:dyDescent="0.3">
      <c r="B664" s="144"/>
    </row>
    <row r="665" spans="2:2" x14ac:dyDescent="0.3">
      <c r="B665" s="144"/>
    </row>
    <row r="666" spans="2:2" x14ac:dyDescent="0.3">
      <c r="B666" s="144"/>
    </row>
    <row r="667" spans="2:2" x14ac:dyDescent="0.3">
      <c r="B667" s="144"/>
    </row>
    <row r="668" spans="2:2" x14ac:dyDescent="0.3">
      <c r="B668" s="144"/>
    </row>
    <row r="669" spans="2:2" x14ac:dyDescent="0.3">
      <c r="B669" s="144"/>
    </row>
    <row r="670" spans="2:2" x14ac:dyDescent="0.3">
      <c r="B670" s="144"/>
    </row>
    <row r="671" spans="2:2" x14ac:dyDescent="0.3">
      <c r="B671" s="144"/>
    </row>
    <row r="672" spans="2:2" x14ac:dyDescent="0.3">
      <c r="B672" s="144"/>
    </row>
    <row r="673" spans="2:2" x14ac:dyDescent="0.3">
      <c r="B673" s="144"/>
    </row>
    <row r="674" spans="2:2" x14ac:dyDescent="0.3">
      <c r="B674" s="144"/>
    </row>
    <row r="675" spans="2:2" x14ac:dyDescent="0.3">
      <c r="B675" s="144"/>
    </row>
    <row r="676" spans="2:2" x14ac:dyDescent="0.3">
      <c r="B676" s="144"/>
    </row>
    <row r="677" spans="2:2" x14ac:dyDescent="0.3">
      <c r="B677" s="144"/>
    </row>
    <row r="678" spans="2:2" x14ac:dyDescent="0.3">
      <c r="B678" s="144"/>
    </row>
    <row r="679" spans="2:2" x14ac:dyDescent="0.3">
      <c r="B679" s="144"/>
    </row>
    <row r="680" spans="2:2" x14ac:dyDescent="0.3">
      <c r="B680" s="144"/>
    </row>
    <row r="681" spans="2:2" x14ac:dyDescent="0.3">
      <c r="B681" s="144"/>
    </row>
    <row r="682" spans="2:2" x14ac:dyDescent="0.3">
      <c r="B682" s="144"/>
    </row>
    <row r="683" spans="2:2" x14ac:dyDescent="0.3">
      <c r="B683" s="144"/>
    </row>
    <row r="684" spans="2:2" x14ac:dyDescent="0.3">
      <c r="B684" s="144"/>
    </row>
    <row r="685" spans="2:2" x14ac:dyDescent="0.3">
      <c r="B685" s="144"/>
    </row>
    <row r="686" spans="2:2" x14ac:dyDescent="0.3">
      <c r="B686" s="144"/>
    </row>
    <row r="687" spans="2:2" x14ac:dyDescent="0.3">
      <c r="B687" s="144"/>
    </row>
    <row r="688" spans="2:2" x14ac:dyDescent="0.3">
      <c r="B688" s="144"/>
    </row>
    <row r="689" spans="2:2" x14ac:dyDescent="0.3">
      <c r="B689" s="144"/>
    </row>
    <row r="690" spans="2:2" x14ac:dyDescent="0.3">
      <c r="B690" s="144"/>
    </row>
    <row r="691" spans="2:2" x14ac:dyDescent="0.3">
      <c r="B691" s="144"/>
    </row>
    <row r="692" spans="2:2" x14ac:dyDescent="0.3">
      <c r="B692" s="144"/>
    </row>
    <row r="693" spans="2:2" x14ac:dyDescent="0.3">
      <c r="B693" s="144"/>
    </row>
    <row r="694" spans="2:2" x14ac:dyDescent="0.3">
      <c r="B694" s="144"/>
    </row>
    <row r="695" spans="2:2" x14ac:dyDescent="0.3">
      <c r="B695" s="144"/>
    </row>
    <row r="696" spans="2:2" x14ac:dyDescent="0.3">
      <c r="B696" s="144"/>
    </row>
    <row r="697" spans="2:2" x14ac:dyDescent="0.3">
      <c r="B697" s="144"/>
    </row>
    <row r="698" spans="2:2" x14ac:dyDescent="0.3">
      <c r="B698" s="144"/>
    </row>
    <row r="699" spans="2:2" x14ac:dyDescent="0.3">
      <c r="B699" s="144"/>
    </row>
    <row r="700" spans="2:2" x14ac:dyDescent="0.3">
      <c r="B700" s="144"/>
    </row>
    <row r="701" spans="2:2" x14ac:dyDescent="0.3">
      <c r="B701" s="144"/>
    </row>
    <row r="702" spans="2:2" x14ac:dyDescent="0.3">
      <c r="B702" s="144"/>
    </row>
  </sheetData>
  <autoFilter ref="A12:O15" xr:uid="{00000000-0009-0000-0000-000001000000}"/>
  <mergeCells count="5">
    <mergeCell ref="D3:G3"/>
    <mergeCell ref="D4:G4"/>
    <mergeCell ref="D5:G5"/>
    <mergeCell ref="D6:G6"/>
    <mergeCell ref="D7:G7"/>
  </mergeCells>
  <phoneticPr fontId="29" type="noConversion"/>
  <pageMargins left="0.31496062992125984" right="0.31496062992125984" top="0.55118110236220474" bottom="0.55118110236220474" header="0.31496062992125984" footer="0.31496062992125984"/>
  <pageSetup paperSize="9" scale="65" fitToHeight="0" orientation="landscape" r:id="rId1"/>
  <headerFooter>
    <oddFooter>&amp;L&amp;P&amp;R&amp;D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I52"/>
  <sheetViews>
    <sheetView tabSelected="1" zoomScale="80" zoomScaleNormal="80" workbookViewId="0">
      <pane ySplit="10" topLeftCell="A11" activePane="bottomLeft" state="frozen"/>
      <selection pane="bottomLeft" activeCell="C41" sqref="C41:E42"/>
    </sheetView>
  </sheetViews>
  <sheetFormatPr baseColWidth="10" defaultColWidth="11.21875" defaultRowHeight="14.4" x14ac:dyDescent="0.3"/>
  <cols>
    <col min="1" max="1" width="29.21875" style="59" customWidth="1"/>
    <col min="2" max="2" width="13.77734375" style="60" customWidth="1"/>
    <col min="3" max="3" width="12.21875" style="60" customWidth="1"/>
    <col min="4" max="4" width="3.21875" style="60" customWidth="1"/>
    <col min="5" max="5" width="23.21875" style="60" bestFit="1" customWidth="1"/>
    <col min="6" max="6" width="13.77734375" style="60" customWidth="1"/>
    <col min="7" max="7" width="12" style="60" customWidth="1"/>
    <col min="8" max="8" width="2.5546875" customWidth="1"/>
    <col min="9" max="9" width="52.21875" customWidth="1"/>
  </cols>
  <sheetData>
    <row r="1" spans="1:9" ht="34.200000000000003" thickBot="1" x14ac:dyDescent="0.7">
      <c r="A1" s="184" t="s">
        <v>59</v>
      </c>
      <c r="B1" s="204">
        <f>Inntekter!D2</f>
        <v>2024</v>
      </c>
      <c r="C1" s="195"/>
      <c r="D1" s="185"/>
      <c r="E1" s="186"/>
      <c r="F1" s="185"/>
      <c r="G1" s="187"/>
      <c r="I1" s="183" t="s">
        <v>124</v>
      </c>
    </row>
    <row r="2" spans="1:9" s="49" customFormat="1" ht="18" hidden="1" customHeight="1" x14ac:dyDescent="0.3">
      <c r="A2" s="69" t="s">
        <v>48</v>
      </c>
      <c r="B2" s="200">
        <f>+Inntekter!D2</f>
        <v>2024</v>
      </c>
      <c r="C2" s="17"/>
      <c r="D2" s="17"/>
      <c r="E2" s="17"/>
      <c r="F2" s="17"/>
      <c r="G2" s="17"/>
    </row>
    <row r="3" spans="1:9" s="49" customFormat="1" ht="18" customHeight="1" x14ac:dyDescent="0.3">
      <c r="A3" s="22" t="s">
        <v>3</v>
      </c>
      <c r="B3" s="249" t="str">
        <f>+Inntekter!D3</f>
        <v>Postpensjonistene i Romerike/Glåmdal</v>
      </c>
      <c r="C3" s="250"/>
      <c r="D3" s="250"/>
      <c r="E3" s="251"/>
      <c r="F3" s="17"/>
      <c r="G3" s="17"/>
    </row>
    <row r="4" spans="1:9" s="49" customFormat="1" ht="18" customHeight="1" x14ac:dyDescent="0.3">
      <c r="A4" s="22" t="s">
        <v>114</v>
      </c>
      <c r="B4" s="258" t="str">
        <f>+Inntekter!D4</f>
        <v>Torunn Folden</v>
      </c>
      <c r="C4" s="259"/>
      <c r="D4" s="259"/>
      <c r="E4" s="17"/>
      <c r="F4" s="50"/>
      <c r="G4" s="50"/>
      <c r="I4" s="83" t="s">
        <v>41</v>
      </c>
    </row>
    <row r="5" spans="1:9" s="49" customFormat="1" ht="18" customHeight="1" x14ac:dyDescent="0.3">
      <c r="A5" s="22" t="s">
        <v>45</v>
      </c>
      <c r="B5" s="258" t="str">
        <f>+Inntekter!D5</f>
        <v>Ole Kleven</v>
      </c>
      <c r="C5" s="259"/>
      <c r="D5" s="259"/>
      <c r="E5" s="17"/>
      <c r="F5" s="50"/>
      <c r="G5" s="50"/>
      <c r="I5" s="84" t="s">
        <v>42</v>
      </c>
    </row>
    <row r="6" spans="1:9" s="49" customFormat="1" ht="18" customHeight="1" x14ac:dyDescent="0.3">
      <c r="A6" s="22" t="s">
        <v>46</v>
      </c>
      <c r="B6" s="260" t="str">
        <f>+Inntekter!D6</f>
        <v>998508797</v>
      </c>
      <c r="C6" s="261"/>
      <c r="D6" s="261"/>
      <c r="E6" s="17"/>
      <c r="F6" s="50"/>
      <c r="G6" s="17"/>
      <c r="I6" s="84" t="s">
        <v>43</v>
      </c>
    </row>
    <row r="7" spans="1:9" s="49" customFormat="1" ht="18" hidden="1" customHeight="1" x14ac:dyDescent="0.3">
      <c r="A7" s="22" t="s">
        <v>47</v>
      </c>
      <c r="B7" s="262" t="str">
        <f>+Inntekter!D7</f>
        <v xml:space="preserve"> 0530 02 77855</v>
      </c>
      <c r="C7" s="263"/>
      <c r="D7" s="263"/>
      <c r="E7" s="17"/>
      <c r="F7" s="50"/>
      <c r="G7" s="17"/>
    </row>
    <row r="8" spans="1:9" ht="6" customHeight="1" x14ac:dyDescent="0.3">
      <c r="A8" s="51"/>
      <c r="B8" s="52"/>
      <c r="C8" s="52"/>
      <c r="D8" s="52"/>
      <c r="E8" s="52"/>
      <c r="F8" s="53"/>
      <c r="G8" s="53"/>
    </row>
    <row r="9" spans="1:9" x14ac:dyDescent="0.3">
      <c r="A9" s="54"/>
      <c r="B9" s="29"/>
      <c r="C9" s="55"/>
      <c r="D9" s="55"/>
      <c r="E9" s="55"/>
      <c r="F9" s="29"/>
      <c r="G9" s="29"/>
    </row>
    <row r="10" spans="1:9" s="56" customFormat="1" ht="18" x14ac:dyDescent="0.35">
      <c r="A10" s="229" t="str">
        <f>+Inntekter!A1</f>
        <v>DRIFTSINNTEKTER</v>
      </c>
      <c r="B10" s="230" t="s">
        <v>59</v>
      </c>
      <c r="C10" s="231" t="s">
        <v>58</v>
      </c>
      <c r="D10" s="55"/>
      <c r="E10" s="232" t="str">
        <f>+Kostnader!A1</f>
        <v>DRIFTSKOSTNADER</v>
      </c>
      <c r="F10" s="233" t="s">
        <v>59</v>
      </c>
      <c r="G10" s="234" t="s">
        <v>58</v>
      </c>
    </row>
    <row r="11" spans="1:9" s="57" customFormat="1" x14ac:dyDescent="0.3">
      <c r="A11" s="23" t="str">
        <f>+Inntekter!D12</f>
        <v>3600 Medlemskontingent</v>
      </c>
      <c r="B11" s="170">
        <f>+Inntekter!D$11</f>
        <v>15500</v>
      </c>
      <c r="C11" s="169">
        <f>+Inntekter!D$10</f>
        <v>17500</v>
      </c>
      <c r="D11" s="55"/>
      <c r="E11" s="23" t="str">
        <f>+Kostnader!D$12</f>
        <v>6330 Leie lokaler</v>
      </c>
      <c r="F11" s="170">
        <f>+Kostnader!D$11</f>
        <v>0</v>
      </c>
      <c r="G11" s="169">
        <f>+Kostnader!D$10</f>
        <v>0</v>
      </c>
    </row>
    <row r="12" spans="1:9" x14ac:dyDescent="0.3">
      <c r="A12" s="24" t="str">
        <f>+Inntekter!E12</f>
        <v>3610 Medlemstøtte fra PPF</v>
      </c>
      <c r="B12" s="170">
        <f>+Inntekter!E$11</f>
        <v>23345.13</v>
      </c>
      <c r="C12" s="169">
        <f>+Inntekter!E$10</f>
        <v>25000</v>
      </c>
      <c r="D12" s="55"/>
      <c r="E12" s="24" t="str">
        <f>+Kostnader!E$12</f>
        <v>6720 Styrehonorar</v>
      </c>
      <c r="F12" s="170">
        <f>+Kostnader!E$11</f>
        <v>14000</v>
      </c>
      <c r="G12" s="169">
        <f>+Kostnader!E$10</f>
        <v>15000</v>
      </c>
    </row>
    <row r="13" spans="1:9" x14ac:dyDescent="0.3">
      <c r="A13" s="24" t="str">
        <f>+Inntekter!F12</f>
        <v>3611 Støtte fra fagforening</v>
      </c>
      <c r="B13" s="170">
        <f>+Inntekter!F$11</f>
        <v>0</v>
      </c>
      <c r="C13" s="169">
        <f>+Inntekter!F$10</f>
        <v>0</v>
      </c>
      <c r="D13" s="55"/>
      <c r="E13" s="24" t="str">
        <f>+Kostnader!F$12</f>
        <v>6780 Styremøter</v>
      </c>
      <c r="F13" s="170">
        <f>+Kostnader!F$11</f>
        <v>19775.2</v>
      </c>
      <c r="G13" s="169">
        <f>+Kostnader!F$10</f>
        <v>22000</v>
      </c>
    </row>
    <row r="14" spans="1:9" x14ac:dyDescent="0.3">
      <c r="A14" s="24" t="str">
        <f>+Inntekter!G12</f>
        <v>3700 Egenandel/inngangspenger</v>
      </c>
      <c r="B14" s="170">
        <f>+Inntekter!G$11</f>
        <v>64560.25</v>
      </c>
      <c r="C14" s="169">
        <f>+Inntekter!G$10</f>
        <v>70000</v>
      </c>
      <c r="D14" s="55"/>
      <c r="E14" s="24" t="str">
        <f>+Kostnader!G$12</f>
        <v>6820 Medlemsblad</v>
      </c>
      <c r="F14" s="170">
        <f>+Kostnader!G$11</f>
        <v>0</v>
      </c>
      <c r="G14" s="169">
        <f>+Kostnader!G$10</f>
        <v>0</v>
      </c>
    </row>
    <row r="15" spans="1:9" x14ac:dyDescent="0.3">
      <c r="A15" s="24" t="str">
        <f>+Inntekter!H12</f>
        <v>3710 Loddsalg</v>
      </c>
      <c r="B15" s="170">
        <f>+Inntekter!H$11</f>
        <v>19774.5</v>
      </c>
      <c r="C15" s="169">
        <f>+Inntekter!H$10</f>
        <v>25000</v>
      </c>
      <c r="D15" s="55"/>
      <c r="E15" s="24" t="str">
        <f>+Kostnader!H$12</f>
        <v>6900 Medlemsturer</v>
      </c>
      <c r="F15" s="170">
        <f>+Kostnader!H$11</f>
        <v>96745</v>
      </c>
      <c r="G15" s="169">
        <f>+Kostnader!H$10</f>
        <v>95000</v>
      </c>
    </row>
    <row r="16" spans="1:9" x14ac:dyDescent="0.3">
      <c r="A16" s="24" t="str">
        <f>+Inntekter!I12</f>
        <v>3900 Egenandel turer</v>
      </c>
      <c r="B16" s="170">
        <f>+Inntekter!I$11</f>
        <v>81424.509999999995</v>
      </c>
      <c r="C16" s="169">
        <f>+Inntekter!I$10</f>
        <v>82500</v>
      </c>
      <c r="D16" s="55"/>
      <c r="E16" s="24" t="str">
        <f>+Kostnader!I$12</f>
        <v>6910 Driftsutgifter</v>
      </c>
      <c r="F16" s="170">
        <f>+Kostnader!I$11</f>
        <v>6989.51</v>
      </c>
      <c r="G16" s="169">
        <f>+Kostnader!I$10</f>
        <v>15000</v>
      </c>
    </row>
    <row r="17" spans="1:9" x14ac:dyDescent="0.3">
      <c r="A17" s="24" t="str">
        <f>+Inntekter!J12</f>
        <v>3910  Grasrotandel</v>
      </c>
      <c r="B17" s="170">
        <f>+Inntekter!J$11</f>
        <v>7836.130000000001</v>
      </c>
      <c r="C17" s="169">
        <f>+Inntekter!J$10</f>
        <v>7000</v>
      </c>
      <c r="D17" s="55"/>
      <c r="E17" s="24" t="str">
        <f>+Kostnader!J$12</f>
        <v>6930 Medlems-/årsmøter</v>
      </c>
      <c r="F17" s="170">
        <f>+Kostnader!J$11</f>
        <v>252746.7</v>
      </c>
      <c r="G17" s="169">
        <f>+Kostnader!J$10</f>
        <v>263000</v>
      </c>
    </row>
    <row r="18" spans="1:9" x14ac:dyDescent="0.3">
      <c r="A18" s="24" t="str">
        <f>+Inntekter!K12</f>
        <v>3930 MVA-kompensasjon</v>
      </c>
      <c r="B18" s="170">
        <f>+Inntekter!K$11</f>
        <v>18581</v>
      </c>
      <c r="C18" s="169">
        <f>+Inntekter!K$10</f>
        <v>22000</v>
      </c>
      <c r="D18" s="55"/>
      <c r="E18" s="24" t="str">
        <f>+Kostnader!K$12</f>
        <v>6940 Porto/gebyr</v>
      </c>
      <c r="F18" s="170">
        <f>+Kostnader!K$11</f>
        <v>0</v>
      </c>
      <c r="G18" s="169">
        <f>+Kostnader!K$10</f>
        <v>200</v>
      </c>
    </row>
    <row r="19" spans="1:9" x14ac:dyDescent="0.3">
      <c r="A19" s="24" t="str">
        <f>+Inntekter!L12</f>
        <v>3940 Vervepremie fra PPF</v>
      </c>
      <c r="B19" s="170">
        <f>+Inntekter!L$11</f>
        <v>300</v>
      </c>
      <c r="C19" s="169">
        <f>+Inntekter!L$10</f>
        <v>600</v>
      </c>
      <c r="D19" s="55"/>
      <c r="E19" s="24" t="str">
        <f>+Kostnader!L$12</f>
        <v>7440 Gaver</v>
      </c>
      <c r="F19" s="170">
        <f>+Kostnader!L$11</f>
        <v>0</v>
      </c>
      <c r="G19" s="169">
        <f>+Kostnader!L$10</f>
        <v>4000</v>
      </c>
    </row>
    <row r="20" spans="1:9" x14ac:dyDescent="0.3">
      <c r="A20" s="25" t="str">
        <f>IF(Inntekter!M12="","-",Inntekter!M12)</f>
        <v>-</v>
      </c>
      <c r="B20" s="170">
        <f>+Inntekter!M$11</f>
        <v>0</v>
      </c>
      <c r="C20" s="169">
        <f>+Inntekter!M$10</f>
        <v>0</v>
      </c>
      <c r="D20" s="55"/>
      <c r="E20" s="25" t="str">
        <f>IF(Kostnader!M12="","-",Kostnader!M12)</f>
        <v>-</v>
      </c>
      <c r="F20" s="170">
        <f>+Kostnader!M$11</f>
        <v>0</v>
      </c>
      <c r="G20" s="169">
        <f>+Kostnader!M$10</f>
        <v>0</v>
      </c>
    </row>
    <row r="21" spans="1:9" x14ac:dyDescent="0.3">
      <c r="A21" s="25" t="str">
        <f>IF(Inntekter!N12="","-",Inntekter!N12)</f>
        <v>-</v>
      </c>
      <c r="B21" s="170">
        <f>+Inntekter!N$11</f>
        <v>0</v>
      </c>
      <c r="C21" s="169">
        <f>+Inntekter!N$10</f>
        <v>0</v>
      </c>
      <c r="D21" s="55"/>
      <c r="E21" s="25" t="str">
        <f>IF(Kostnader!N12="","-",Kostnader!N12)</f>
        <v>-</v>
      </c>
      <c r="F21" s="170">
        <f>+Kostnader!N$11</f>
        <v>0</v>
      </c>
      <c r="G21" s="169">
        <f>+Kostnader!N$10</f>
        <v>0</v>
      </c>
    </row>
    <row r="22" spans="1:9" x14ac:dyDescent="0.3">
      <c r="A22" s="24" t="str">
        <f>+Inntekter!O12</f>
        <v>8040 Rente-nntekter</v>
      </c>
      <c r="B22" s="170">
        <f>+Inntekter!O$11</f>
        <v>4633</v>
      </c>
      <c r="C22" s="169">
        <f>+Inntekter!O$10</f>
        <v>3000</v>
      </c>
      <c r="D22" s="55"/>
      <c r="E22" s="24" t="str">
        <f>+Kostnader!O$12</f>
        <v>8140 Bank-gebyrer</v>
      </c>
      <c r="F22" s="170">
        <f>+Kostnader!O$11</f>
        <v>277</v>
      </c>
      <c r="G22" s="169">
        <f>+Kostnader!O$10</f>
        <v>250</v>
      </c>
    </row>
    <row r="23" spans="1:9" ht="15" thickBot="1" x14ac:dyDescent="0.35">
      <c r="A23" s="26" t="str">
        <f>+Inntekter!P12</f>
        <v>3990 Andre inntekter</v>
      </c>
      <c r="B23" s="171">
        <f>+Inntekter!P$11</f>
        <v>294.74</v>
      </c>
      <c r="C23" s="207">
        <f>+Inntekter!P$10</f>
        <v>2000</v>
      </c>
      <c r="D23" s="55"/>
      <c r="E23" s="26" t="str">
        <f>+Kostnader!P$12</f>
        <v>7790 Diverse kostnader</v>
      </c>
      <c r="F23" s="171">
        <f>+Kostnader!P$11</f>
        <v>300</v>
      </c>
      <c r="G23" s="207">
        <f>+Kostnader!P$10</f>
        <v>2000</v>
      </c>
    </row>
    <row r="24" spans="1:9" ht="15" thickBot="1" x14ac:dyDescent="0.35">
      <c r="A24" s="30" t="s">
        <v>8</v>
      </c>
      <c r="B24" s="197">
        <f>SUM(B11:B23)</f>
        <v>236249.26</v>
      </c>
      <c r="C24" s="208">
        <f>SUM(C11:C23)</f>
        <v>254600</v>
      </c>
      <c r="D24" s="55"/>
      <c r="E24" s="27" t="s">
        <v>9</v>
      </c>
      <c r="F24" s="28">
        <f>SUM(F11:F23)</f>
        <v>390833.41000000003</v>
      </c>
      <c r="G24" s="209">
        <f>SUM(G11:G23)</f>
        <v>416450</v>
      </c>
    </row>
    <row r="25" spans="1:9" ht="15" customHeight="1" thickBot="1" x14ac:dyDescent="0.35">
      <c r="A25" s="29"/>
      <c r="B25" s="29"/>
      <c r="C25" s="29"/>
      <c r="D25" s="55"/>
      <c r="E25" s="29"/>
      <c r="F25" s="29"/>
      <c r="G25" s="29"/>
    </row>
    <row r="26" spans="1:9" ht="15" thickBot="1" x14ac:dyDescent="0.35">
      <c r="A26" s="30" t="s">
        <v>10</v>
      </c>
      <c r="B26" s="31">
        <f>+B24-F24</f>
        <v>-154584.15000000002</v>
      </c>
      <c r="C26" s="29"/>
      <c r="D26" s="29"/>
      <c r="E26" s="29"/>
      <c r="F26" s="29"/>
      <c r="G26" s="29"/>
    </row>
    <row r="27" spans="1:9" x14ac:dyDescent="0.3">
      <c r="A27"/>
      <c r="B27" s="29"/>
      <c r="C27" s="29"/>
      <c r="D27" s="29"/>
      <c r="E27" s="29"/>
      <c r="F27" s="29"/>
      <c r="G27" s="29"/>
    </row>
    <row r="28" spans="1:9" ht="31.2" x14ac:dyDescent="0.35">
      <c r="A28" s="47" t="s">
        <v>15</v>
      </c>
      <c r="B28" s="168" t="s">
        <v>122</v>
      </c>
      <c r="C28" s="168" t="s">
        <v>123</v>
      </c>
      <c r="D28" s="29"/>
      <c r="E28" s="29"/>
      <c r="F28" s="29"/>
      <c r="G28" s="29"/>
      <c r="I28" s="196" t="s">
        <v>129</v>
      </c>
    </row>
    <row r="29" spans="1:9" ht="15.6" x14ac:dyDescent="0.3">
      <c r="A29" s="61" t="s">
        <v>11</v>
      </c>
      <c r="B29" s="1">
        <v>46679.46</v>
      </c>
      <c r="C29" s="1">
        <v>27462.31</v>
      </c>
      <c r="D29" s="29"/>
      <c r="E29" s="29"/>
      <c r="F29" s="29"/>
      <c r="G29" s="29"/>
      <c r="I29" s="181" t="s">
        <v>27</v>
      </c>
    </row>
    <row r="30" spans="1:9" x14ac:dyDescent="0.3">
      <c r="A30" s="61" t="s">
        <v>12</v>
      </c>
      <c r="B30" s="1">
        <v>250426.01</v>
      </c>
      <c r="C30" s="1">
        <v>115059.01</v>
      </c>
      <c r="D30" s="29"/>
      <c r="E30" s="29"/>
      <c r="F30" s="29"/>
      <c r="G30" s="29"/>
    </row>
    <row r="31" spans="1:9" x14ac:dyDescent="0.3">
      <c r="A31" s="61" t="s">
        <v>13</v>
      </c>
      <c r="B31" s="1"/>
      <c r="C31" s="1"/>
      <c r="D31" s="29"/>
      <c r="E31" s="29"/>
      <c r="F31" s="29"/>
      <c r="G31" s="29"/>
    </row>
    <row r="32" spans="1:9" ht="15" thickBot="1" x14ac:dyDescent="0.35">
      <c r="A32" s="21"/>
      <c r="B32" s="2"/>
      <c r="C32" s="2"/>
      <c r="D32" s="29"/>
      <c r="E32" s="29"/>
      <c r="F32" s="29"/>
      <c r="G32" s="29"/>
    </row>
    <row r="33" spans="1:9" ht="15" thickBot="1" x14ac:dyDescent="0.35">
      <c r="A33" s="30" t="s">
        <v>14</v>
      </c>
      <c r="B33" s="28">
        <f>SUM(B29:B32)</f>
        <v>297105.47000000003</v>
      </c>
      <c r="C33" s="31">
        <f>SUM(C29:C32)</f>
        <v>142521.32</v>
      </c>
      <c r="D33" s="29"/>
      <c r="E33" s="29"/>
      <c r="F33" s="29"/>
      <c r="G33" s="29"/>
    </row>
    <row r="34" spans="1:9" ht="15" thickBot="1" x14ac:dyDescent="0.35">
      <c r="A34" s="29"/>
      <c r="B34" s="29"/>
      <c r="C34" s="29"/>
      <c r="D34" s="29"/>
      <c r="E34" s="29"/>
      <c r="F34" s="29"/>
      <c r="G34" s="29"/>
    </row>
    <row r="35" spans="1:9" ht="15" thickBot="1" x14ac:dyDescent="0.35">
      <c r="A35" s="30" t="s">
        <v>10</v>
      </c>
      <c r="B35" s="31">
        <f>C33-B33</f>
        <v>-154584.15000000002</v>
      </c>
      <c r="C35" s="29"/>
      <c r="D35" s="29"/>
      <c r="E35" s="29"/>
      <c r="F35" s="29"/>
      <c r="G35" s="29"/>
      <c r="I35" s="182" t="s">
        <v>128</v>
      </c>
    </row>
    <row r="36" spans="1:9" x14ac:dyDescent="0.3">
      <c r="A36" s="29"/>
      <c r="B36" s="29"/>
      <c r="C36" s="29"/>
      <c r="D36" s="29"/>
      <c r="E36" s="29"/>
      <c r="F36" s="29"/>
      <c r="G36" s="29"/>
    </row>
    <row r="37" spans="1:9" x14ac:dyDescent="0.3">
      <c r="A37" s="54"/>
      <c r="B37" s="29"/>
      <c r="C37" s="29"/>
      <c r="D37" s="29"/>
      <c r="E37" s="29"/>
      <c r="F37" s="29"/>
      <c r="G37" s="29"/>
    </row>
    <row r="38" spans="1:9" x14ac:dyDescent="0.3">
      <c r="A38" s="145" t="s">
        <v>17</v>
      </c>
      <c r="B38" s="29"/>
      <c r="C38" s="29"/>
      <c r="D38" s="29"/>
      <c r="E38" s="29"/>
      <c r="F38" s="29"/>
      <c r="G38" s="29"/>
    </row>
    <row r="39" spans="1:9" ht="15" thickBot="1" x14ac:dyDescent="0.35">
      <c r="A39" s="54"/>
      <c r="B39" s="29"/>
      <c r="C39" s="29"/>
      <c r="D39" s="29"/>
      <c r="E39" s="29"/>
      <c r="F39" s="29"/>
      <c r="G39" s="29"/>
    </row>
    <row r="40" spans="1:9" x14ac:dyDescent="0.3">
      <c r="A40" s="172" t="s">
        <v>114</v>
      </c>
      <c r="B40" s="173"/>
      <c r="C40" s="174" t="s">
        <v>118</v>
      </c>
      <c r="D40" s="175"/>
      <c r="E40" s="176"/>
      <c r="F40" s="40"/>
      <c r="G40" s="29"/>
    </row>
    <row r="41" spans="1:9" x14ac:dyDescent="0.3">
      <c r="A41" s="252" t="s">
        <v>151</v>
      </c>
      <c r="B41" s="264"/>
      <c r="C41" s="267" t="s">
        <v>299</v>
      </c>
      <c r="D41" s="253"/>
      <c r="E41" s="254"/>
      <c r="F41" s="40"/>
      <c r="G41" s="29"/>
    </row>
    <row r="42" spans="1:9" x14ac:dyDescent="0.3">
      <c r="A42" s="265"/>
      <c r="B42" s="266"/>
      <c r="C42" s="268"/>
      <c r="D42" s="269"/>
      <c r="E42" s="270"/>
      <c r="F42" s="40"/>
      <c r="G42" s="29"/>
    </row>
    <row r="43" spans="1:9" x14ac:dyDescent="0.3">
      <c r="A43" s="177" t="s">
        <v>45</v>
      </c>
      <c r="B43" s="165"/>
      <c r="C43" s="166" t="s">
        <v>118</v>
      </c>
      <c r="D43" s="167"/>
      <c r="E43" s="178"/>
      <c r="F43" s="29"/>
      <c r="G43" s="29"/>
    </row>
    <row r="44" spans="1:9" x14ac:dyDescent="0.3">
      <c r="A44" s="252" t="s">
        <v>152</v>
      </c>
      <c r="B44" s="264"/>
      <c r="C44" s="271"/>
      <c r="D44" s="272"/>
      <c r="E44" s="273"/>
      <c r="F44" s="29"/>
      <c r="G44" s="29"/>
    </row>
    <row r="45" spans="1:9" x14ac:dyDescent="0.3">
      <c r="A45" s="265"/>
      <c r="B45" s="266"/>
      <c r="C45" s="274"/>
      <c r="D45" s="275"/>
      <c r="E45" s="276"/>
      <c r="F45" s="29"/>
      <c r="G45" s="29"/>
    </row>
    <row r="46" spans="1:9" x14ac:dyDescent="0.3">
      <c r="A46" s="179" t="s">
        <v>119</v>
      </c>
      <c r="B46" s="167"/>
      <c r="C46" s="167"/>
      <c r="D46" s="167"/>
      <c r="E46" s="178"/>
      <c r="F46" s="29"/>
      <c r="G46" s="29"/>
    </row>
    <row r="47" spans="1:9" x14ac:dyDescent="0.3">
      <c r="A47" s="252"/>
      <c r="B47" s="253"/>
      <c r="C47" s="253"/>
      <c r="D47" s="253"/>
      <c r="E47" s="254"/>
      <c r="F47" s="29"/>
      <c r="G47" s="29"/>
    </row>
    <row r="48" spans="1:9" x14ac:dyDescent="0.3">
      <c r="A48" s="252"/>
      <c r="B48" s="253"/>
      <c r="C48" s="253"/>
      <c r="D48" s="253"/>
      <c r="E48" s="254"/>
      <c r="F48" s="29"/>
      <c r="G48" s="29"/>
    </row>
    <row r="49" spans="1:7" x14ac:dyDescent="0.3">
      <c r="A49" s="252"/>
      <c r="B49" s="253"/>
      <c r="C49" s="253"/>
      <c r="D49" s="253"/>
      <c r="E49" s="254"/>
      <c r="F49" s="29"/>
      <c r="G49" s="29"/>
    </row>
    <row r="50" spans="1:7" x14ac:dyDescent="0.3">
      <c r="A50" s="252"/>
      <c r="B50" s="253"/>
      <c r="C50" s="253"/>
      <c r="D50" s="253"/>
      <c r="E50" s="254"/>
      <c r="F50" s="29"/>
      <c r="G50" s="29"/>
    </row>
    <row r="51" spans="1:7" x14ac:dyDescent="0.3">
      <c r="A51" s="252"/>
      <c r="B51" s="253"/>
      <c r="C51" s="253"/>
      <c r="D51" s="253"/>
      <c r="E51" s="254"/>
      <c r="F51" s="29"/>
      <c r="G51" s="29"/>
    </row>
    <row r="52" spans="1:7" ht="15" thickBot="1" x14ac:dyDescent="0.35">
      <c r="A52" s="255"/>
      <c r="B52" s="256"/>
      <c r="C52" s="256"/>
      <c r="D52" s="256"/>
      <c r="E52" s="257"/>
      <c r="F52" s="29"/>
      <c r="G52" s="29"/>
    </row>
  </sheetData>
  <mergeCells count="15">
    <mergeCell ref="B3:E3"/>
    <mergeCell ref="A49:B50"/>
    <mergeCell ref="C49:E50"/>
    <mergeCell ref="A51:B52"/>
    <mergeCell ref="C51:E52"/>
    <mergeCell ref="B4:D4"/>
    <mergeCell ref="B5:D5"/>
    <mergeCell ref="B6:D6"/>
    <mergeCell ref="B7:D7"/>
    <mergeCell ref="A41:B42"/>
    <mergeCell ref="C41:E42"/>
    <mergeCell ref="A44:B45"/>
    <mergeCell ref="C44:E45"/>
    <mergeCell ref="A47:B48"/>
    <mergeCell ref="C47:E48"/>
  </mergeCells>
  <printOptions horizontalCentered="1" verticalCentered="1"/>
  <pageMargins left="0.51181102362204722" right="0.51181102362204722" top="0.35433070866141736" bottom="0.35433070866141736" header="0.31496062992125984" footer="0.31496062992125984"/>
  <pageSetup paperSize="9" scale="86" orientation="portrait" r:id="rId1"/>
  <headerFooter>
    <oddFooter>&amp;L&amp;P&amp;R&amp;D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59236-C420-4767-B17C-179DA396BFE9}">
  <sheetPr>
    <tabColor theme="8" tint="-0.249977111117893"/>
    <pageSetUpPr fitToPage="1"/>
  </sheetPr>
  <dimension ref="A1:I56"/>
  <sheetViews>
    <sheetView workbookViewId="0">
      <pane ySplit="10" topLeftCell="A11" activePane="bottomLeft" state="frozen"/>
      <selection pane="bottomLeft" activeCell="J22" sqref="J22"/>
    </sheetView>
  </sheetViews>
  <sheetFormatPr baseColWidth="10" defaultColWidth="11.21875" defaultRowHeight="14.4" x14ac:dyDescent="0.3"/>
  <cols>
    <col min="1" max="1" width="29.21875" style="59" customWidth="1"/>
    <col min="2" max="2" width="11.21875" style="60" customWidth="1"/>
    <col min="3" max="3" width="12.21875" style="60" customWidth="1"/>
    <col min="4" max="4" width="3.77734375" style="60" customWidth="1"/>
    <col min="5" max="5" width="23.21875" style="60" bestFit="1" customWidth="1"/>
    <col min="6" max="6" width="11.21875" style="60" customWidth="1"/>
    <col min="7" max="7" width="12" style="60" customWidth="1"/>
    <col min="8" max="8" width="2.5546875" customWidth="1"/>
    <col min="9" max="9" width="55" hidden="1" customWidth="1"/>
  </cols>
  <sheetData>
    <row r="1" spans="1:9" ht="34.200000000000003" thickBot="1" x14ac:dyDescent="0.7">
      <c r="A1" s="184" t="s">
        <v>126</v>
      </c>
      <c r="B1" s="198">
        <f>Inntekter!D2+1</f>
        <v>2025</v>
      </c>
      <c r="C1" s="185"/>
      <c r="D1" s="185"/>
      <c r="E1" s="186"/>
      <c r="F1" s="185"/>
      <c r="G1" s="187"/>
      <c r="I1" s="183" t="s">
        <v>124</v>
      </c>
    </row>
    <row r="2" spans="1:9" s="49" customFormat="1" ht="18" hidden="1" customHeight="1" x14ac:dyDescent="0.3">
      <c r="A2" s="199" t="s">
        <v>48</v>
      </c>
      <c r="B2" s="200">
        <v>2024</v>
      </c>
      <c r="C2" s="17"/>
      <c r="D2" s="17"/>
      <c r="E2" s="17"/>
      <c r="F2" s="17"/>
      <c r="G2" s="17"/>
      <c r="I2" s="83" t="s">
        <v>41</v>
      </c>
    </row>
    <row r="3" spans="1:9" s="49" customFormat="1" ht="18" customHeight="1" thickBot="1" x14ac:dyDescent="0.35">
      <c r="A3" s="201" t="s">
        <v>3</v>
      </c>
      <c r="B3" s="277" t="str">
        <f>+Inntekter!D3</f>
        <v>Postpensjonistene i Romerike/Glåmdal</v>
      </c>
      <c r="C3" s="278"/>
      <c r="D3" s="278"/>
      <c r="E3" s="279"/>
      <c r="F3" s="202"/>
      <c r="G3" s="203"/>
      <c r="I3" s="84" t="s">
        <v>42</v>
      </c>
    </row>
    <row r="4" spans="1:9" s="49" customFormat="1" ht="18" hidden="1" customHeight="1" x14ac:dyDescent="0.3">
      <c r="A4" s="69" t="s">
        <v>44</v>
      </c>
      <c r="B4" s="286" t="str">
        <f>+Inntekter!D4</f>
        <v>Torunn Folden</v>
      </c>
      <c r="C4" s="287"/>
      <c r="D4" s="287"/>
      <c r="E4" s="17"/>
      <c r="F4" s="50"/>
      <c r="G4" s="50"/>
      <c r="I4" s="84" t="s">
        <v>43</v>
      </c>
    </row>
    <row r="5" spans="1:9" s="49" customFormat="1" ht="18" hidden="1" customHeight="1" x14ac:dyDescent="0.3">
      <c r="A5" s="22" t="s">
        <v>45</v>
      </c>
      <c r="B5" s="288" t="str">
        <f>+Inntekter!D5</f>
        <v>Ole Kleven</v>
      </c>
      <c r="C5" s="289"/>
      <c r="D5" s="289"/>
      <c r="E5" s="17"/>
      <c r="F5" s="50"/>
      <c r="G5" s="50"/>
    </row>
    <row r="6" spans="1:9" s="49" customFormat="1" ht="18" hidden="1" customHeight="1" x14ac:dyDescent="0.3">
      <c r="A6" s="22" t="s">
        <v>46</v>
      </c>
      <c r="B6" s="290" t="str">
        <f>+Inntekter!D6</f>
        <v>998508797</v>
      </c>
      <c r="C6" s="291"/>
      <c r="D6" s="291"/>
      <c r="E6" s="17"/>
      <c r="F6" s="50"/>
      <c r="G6" s="17"/>
    </row>
    <row r="7" spans="1:9" s="49" customFormat="1" ht="18" hidden="1" customHeight="1" x14ac:dyDescent="0.3">
      <c r="A7" s="22" t="s">
        <v>47</v>
      </c>
      <c r="B7" s="292" t="str">
        <f>+Inntekter!D7</f>
        <v xml:space="preserve"> 0530 02 77855</v>
      </c>
      <c r="C7" s="293"/>
      <c r="D7" s="293"/>
      <c r="E7" s="17"/>
      <c r="F7" s="50"/>
      <c r="G7" s="17"/>
    </row>
    <row r="8" spans="1:9" ht="6" hidden="1" customHeight="1" x14ac:dyDescent="0.3">
      <c r="A8" s="51"/>
      <c r="B8" s="52"/>
      <c r="C8" s="52"/>
      <c r="D8" s="52"/>
      <c r="E8" s="52"/>
      <c r="F8" s="53"/>
      <c r="G8" s="53"/>
    </row>
    <row r="9" spans="1:9" x14ac:dyDescent="0.3">
      <c r="A9" s="54"/>
      <c r="B9" s="29"/>
      <c r="C9" s="55"/>
      <c r="D9" s="55"/>
      <c r="E9" s="55"/>
      <c r="F9" s="29"/>
      <c r="G9" s="29"/>
    </row>
    <row r="10" spans="1:9" s="56" customFormat="1" ht="28.8" x14ac:dyDescent="0.3">
      <c r="A10" s="194" t="str">
        <f>+Inntekter!A1</f>
        <v>DRIFTSINNTEKTER</v>
      </c>
      <c r="B10" s="192" t="s">
        <v>127</v>
      </c>
      <c r="C10" s="193" t="s">
        <v>58</v>
      </c>
      <c r="D10" s="55"/>
      <c r="E10" s="194" t="str">
        <f>+Kostnader!A1</f>
        <v>DRIFTSKOSTNADER</v>
      </c>
      <c r="F10" s="192" t="s">
        <v>127</v>
      </c>
      <c r="G10" s="193" t="s">
        <v>58</v>
      </c>
    </row>
    <row r="11" spans="1:9" s="57" customFormat="1" x14ac:dyDescent="0.3">
      <c r="A11" s="23" t="str">
        <f>+Inntekter!D12</f>
        <v>3600 Medlemskontingent</v>
      </c>
      <c r="B11" s="205">
        <f>ÅRSREGNSKAP!B11</f>
        <v>15500</v>
      </c>
      <c r="C11" s="188"/>
      <c r="D11" s="55"/>
      <c r="E11" s="23" t="str">
        <f>+Kostnader!D$12</f>
        <v>6330 Leie lokaler</v>
      </c>
      <c r="F11" s="205">
        <f>ÅRSREGNSKAP!F11</f>
        <v>0</v>
      </c>
      <c r="G11" s="188"/>
    </row>
    <row r="12" spans="1:9" x14ac:dyDescent="0.3">
      <c r="A12" s="24" t="str">
        <f>+Inntekter!E12</f>
        <v>3610 Medlemstøtte fra PPF</v>
      </c>
      <c r="B12" s="205">
        <f>ÅRSREGNSKAP!B12</f>
        <v>23345.13</v>
      </c>
      <c r="C12" s="188"/>
      <c r="D12" s="55"/>
      <c r="E12" s="24" t="str">
        <f>+Kostnader!E$12</f>
        <v>6720 Styrehonorar</v>
      </c>
      <c r="F12" s="205">
        <f>ÅRSREGNSKAP!F12</f>
        <v>14000</v>
      </c>
      <c r="G12" s="188"/>
    </row>
    <row r="13" spans="1:9" x14ac:dyDescent="0.3">
      <c r="A13" s="24" t="str">
        <f>+Inntekter!F12</f>
        <v>3611 Støtte fra fagforening</v>
      </c>
      <c r="B13" s="205">
        <f>ÅRSREGNSKAP!B13</f>
        <v>0</v>
      </c>
      <c r="C13" s="188"/>
      <c r="D13" s="55"/>
      <c r="E13" s="24" t="str">
        <f>+Kostnader!F$12</f>
        <v>6780 Styremøter</v>
      </c>
      <c r="F13" s="205">
        <f>ÅRSREGNSKAP!F13</f>
        <v>19775.2</v>
      </c>
      <c r="G13" s="188"/>
    </row>
    <row r="14" spans="1:9" x14ac:dyDescent="0.3">
      <c r="A14" s="24" t="str">
        <f>+Inntekter!G12</f>
        <v>3700 Egenandel/inngangspenger</v>
      </c>
      <c r="B14" s="205">
        <f>ÅRSREGNSKAP!B14</f>
        <v>64560.25</v>
      </c>
      <c r="C14" s="188"/>
      <c r="D14" s="55"/>
      <c r="E14" s="24" t="str">
        <f>+Kostnader!G$12</f>
        <v>6820 Medlemsblad</v>
      </c>
      <c r="F14" s="205">
        <f>ÅRSREGNSKAP!F14</f>
        <v>0</v>
      </c>
      <c r="G14" s="188"/>
    </row>
    <row r="15" spans="1:9" x14ac:dyDescent="0.3">
      <c r="A15" s="24" t="str">
        <f>+Inntekter!H12</f>
        <v>3710 Loddsalg</v>
      </c>
      <c r="B15" s="205">
        <f>ÅRSREGNSKAP!B15</f>
        <v>19774.5</v>
      </c>
      <c r="C15" s="188"/>
      <c r="D15" s="55"/>
      <c r="E15" s="24" t="str">
        <f>+Kostnader!H$12</f>
        <v>6900 Medlemsturer</v>
      </c>
      <c r="F15" s="205">
        <f>ÅRSREGNSKAP!F15</f>
        <v>96745</v>
      </c>
      <c r="G15" s="188"/>
    </row>
    <row r="16" spans="1:9" x14ac:dyDescent="0.3">
      <c r="A16" s="24" t="str">
        <f>+Inntekter!I12</f>
        <v>3900 Egenandel turer</v>
      </c>
      <c r="B16" s="205">
        <f>ÅRSREGNSKAP!B16</f>
        <v>81424.509999999995</v>
      </c>
      <c r="C16" s="188"/>
      <c r="D16" s="55"/>
      <c r="E16" s="24" t="str">
        <f>+Kostnader!I$12</f>
        <v>6910 Driftsutgifter</v>
      </c>
      <c r="F16" s="205">
        <f>ÅRSREGNSKAP!F16</f>
        <v>6989.51</v>
      </c>
      <c r="G16" s="188"/>
    </row>
    <row r="17" spans="1:9" x14ac:dyDescent="0.3">
      <c r="A17" s="24" t="str">
        <f>+Inntekter!J12</f>
        <v>3910  Grasrotandel</v>
      </c>
      <c r="B17" s="205">
        <f>ÅRSREGNSKAP!B17</f>
        <v>7836.130000000001</v>
      </c>
      <c r="C17" s="188"/>
      <c r="D17" s="55"/>
      <c r="E17" s="24" t="str">
        <f>+Kostnader!J$12</f>
        <v>6930 Medlems-/årsmøter</v>
      </c>
      <c r="F17" s="205">
        <f>ÅRSREGNSKAP!F17</f>
        <v>252746.7</v>
      </c>
      <c r="G17" s="188"/>
    </row>
    <row r="18" spans="1:9" x14ac:dyDescent="0.3">
      <c r="A18" s="24" t="str">
        <f>+Inntekter!K12</f>
        <v>3930 MVA-kompensasjon</v>
      </c>
      <c r="B18" s="205">
        <f>ÅRSREGNSKAP!B18</f>
        <v>18581</v>
      </c>
      <c r="C18" s="188"/>
      <c r="D18" s="55"/>
      <c r="E18" s="24" t="str">
        <f>+Kostnader!K$12</f>
        <v>6940 Porto/gebyr</v>
      </c>
      <c r="F18" s="205">
        <f>ÅRSREGNSKAP!F18</f>
        <v>0</v>
      </c>
      <c r="G18" s="188"/>
    </row>
    <row r="19" spans="1:9" x14ac:dyDescent="0.3">
      <c r="A19" s="24" t="str">
        <f>+Inntekter!L12</f>
        <v>3940 Vervepremie fra PPF</v>
      </c>
      <c r="B19" s="205">
        <f>ÅRSREGNSKAP!B19</f>
        <v>300</v>
      </c>
      <c r="C19" s="188"/>
      <c r="D19" s="55"/>
      <c r="E19" s="24" t="str">
        <f>+Kostnader!L$12</f>
        <v>7440 Gaver</v>
      </c>
      <c r="F19" s="205">
        <f>ÅRSREGNSKAP!F19</f>
        <v>0</v>
      </c>
      <c r="G19" s="188"/>
    </row>
    <row r="20" spans="1:9" x14ac:dyDescent="0.3">
      <c r="A20" s="25" t="str">
        <f>IF(Inntekter!M12="","-",Inntekter!M12)</f>
        <v>-</v>
      </c>
      <c r="B20" s="205">
        <f>ÅRSREGNSKAP!B20</f>
        <v>0</v>
      </c>
      <c r="C20" s="188"/>
      <c r="D20" s="55"/>
      <c r="E20" s="25" t="str">
        <f>IF(Kostnader!M12="","-",Kostnader!M12)</f>
        <v>-</v>
      </c>
      <c r="F20" s="205">
        <f>ÅRSREGNSKAP!F20</f>
        <v>0</v>
      </c>
      <c r="G20" s="188"/>
    </row>
    <row r="21" spans="1:9" x14ac:dyDescent="0.3">
      <c r="A21" s="25" t="str">
        <f>IF(Inntekter!N12="","-",Inntekter!N12)</f>
        <v>-</v>
      </c>
      <c r="B21" s="205">
        <f>ÅRSREGNSKAP!B21</f>
        <v>0</v>
      </c>
      <c r="C21" s="188"/>
      <c r="D21" s="55"/>
      <c r="E21" s="25" t="str">
        <f>IF(Kostnader!N12="","-",Kostnader!N12)</f>
        <v>-</v>
      </c>
      <c r="F21" s="205">
        <f>ÅRSREGNSKAP!F21</f>
        <v>0</v>
      </c>
      <c r="G21" s="188"/>
    </row>
    <row r="22" spans="1:9" x14ac:dyDescent="0.3">
      <c r="A22" s="24" t="str">
        <f>+Inntekter!O12</f>
        <v>8040 Rente-nntekter</v>
      </c>
      <c r="B22" s="205">
        <f>ÅRSREGNSKAP!B22</f>
        <v>4633</v>
      </c>
      <c r="C22" s="188"/>
      <c r="D22" s="55"/>
      <c r="E22" s="24" t="str">
        <f>+Kostnader!O$12</f>
        <v>8140 Bank-gebyrer</v>
      </c>
      <c r="F22" s="205">
        <f>ÅRSREGNSKAP!F22</f>
        <v>277</v>
      </c>
      <c r="G22" s="188"/>
    </row>
    <row r="23" spans="1:9" ht="15" thickBot="1" x14ac:dyDescent="0.35">
      <c r="A23" s="189" t="str">
        <f>+Inntekter!P12</f>
        <v>3990 Andre inntekter</v>
      </c>
      <c r="B23" s="205">
        <f>ÅRSREGNSKAP!B23</f>
        <v>294.74</v>
      </c>
      <c r="C23" s="190"/>
      <c r="D23" s="55"/>
      <c r="E23" s="189" t="str">
        <f>+Kostnader!P$12</f>
        <v>7790 Diverse kostnader</v>
      </c>
      <c r="F23" s="205">
        <f>ÅRSREGNSKAP!F23</f>
        <v>300</v>
      </c>
      <c r="G23" s="190"/>
    </row>
    <row r="24" spans="1:9" ht="15" thickBot="1" x14ac:dyDescent="0.35">
      <c r="A24" s="30" t="s">
        <v>8</v>
      </c>
      <c r="B24" s="206">
        <f>SUM(B11:B23)</f>
        <v>236249.26</v>
      </c>
      <c r="C24" s="191">
        <f>SUM(C11:C23)</f>
        <v>0</v>
      </c>
      <c r="D24" s="55"/>
      <c r="E24" s="30" t="s">
        <v>9</v>
      </c>
      <c r="F24" s="206">
        <f>SUM(F11:F23)</f>
        <v>390833.41000000003</v>
      </c>
      <c r="G24" s="191">
        <f>SUM(G11:G23)</f>
        <v>0</v>
      </c>
    </row>
    <row r="25" spans="1:9" ht="7.5" customHeight="1" thickBot="1" x14ac:dyDescent="0.35">
      <c r="A25" s="29"/>
      <c r="B25" s="29"/>
      <c r="C25" s="29"/>
      <c r="D25" s="55"/>
      <c r="E25" s="29"/>
      <c r="F25" s="29"/>
      <c r="G25" s="29"/>
    </row>
    <row r="26" spans="1:9" ht="15" thickBot="1" x14ac:dyDescent="0.35">
      <c r="A26" s="30" t="s">
        <v>10</v>
      </c>
      <c r="B26" s="31">
        <f>+C24-G24</f>
        <v>0</v>
      </c>
      <c r="C26" s="29"/>
      <c r="D26" s="29"/>
      <c r="E26" s="29"/>
      <c r="F26" s="29"/>
      <c r="G26" s="29"/>
    </row>
    <row r="27" spans="1:9" x14ac:dyDescent="0.3">
      <c r="A27" s="29"/>
      <c r="B27" s="29"/>
      <c r="C27" s="29"/>
      <c r="D27" s="29"/>
      <c r="E27" s="29"/>
      <c r="F27" s="29"/>
      <c r="G27" s="29"/>
    </row>
    <row r="28" spans="1:9" ht="15.6" hidden="1" x14ac:dyDescent="0.3">
      <c r="A28" s="58"/>
      <c r="B28" s="29"/>
      <c r="C28" s="29"/>
      <c r="D28" s="29"/>
      <c r="E28" s="29"/>
      <c r="F28" s="29"/>
      <c r="G28" s="29"/>
    </row>
    <row r="29" spans="1:9" hidden="1" x14ac:dyDescent="0.3">
      <c r="A29"/>
      <c r="B29" s="29"/>
      <c r="C29" s="29"/>
      <c r="D29" s="29"/>
      <c r="E29" s="29"/>
      <c r="F29" s="29"/>
      <c r="G29" s="29"/>
    </row>
    <row r="30" spans="1:9" ht="28.8" hidden="1" x14ac:dyDescent="0.35">
      <c r="A30" s="47" t="s">
        <v>15</v>
      </c>
      <c r="B30" s="168" t="s">
        <v>122</v>
      </c>
      <c r="C30" s="168" t="s">
        <v>123</v>
      </c>
      <c r="D30" s="29"/>
      <c r="E30" s="29"/>
      <c r="F30" s="29"/>
      <c r="G30" s="29"/>
      <c r="I30" s="180" t="s">
        <v>66</v>
      </c>
    </row>
    <row r="31" spans="1:9" ht="15.6" hidden="1" x14ac:dyDescent="0.3">
      <c r="A31" s="61" t="s">
        <v>11</v>
      </c>
      <c r="B31" s="1"/>
      <c r="C31" s="1"/>
      <c r="D31" s="29"/>
      <c r="E31" s="29"/>
      <c r="F31" s="29"/>
      <c r="G31" s="29"/>
      <c r="I31" s="181" t="s">
        <v>27</v>
      </c>
    </row>
    <row r="32" spans="1:9" hidden="1" x14ac:dyDescent="0.3">
      <c r="A32" s="61" t="s">
        <v>12</v>
      </c>
      <c r="B32" s="1"/>
      <c r="C32" s="1"/>
      <c r="D32" s="29"/>
      <c r="E32" s="29"/>
      <c r="F32" s="29"/>
      <c r="G32" s="29"/>
    </row>
    <row r="33" spans="1:9" hidden="1" x14ac:dyDescent="0.3">
      <c r="A33" s="61" t="s">
        <v>13</v>
      </c>
      <c r="B33" s="1"/>
      <c r="C33" s="1"/>
      <c r="D33" s="29"/>
      <c r="E33" s="29"/>
      <c r="F33" s="29"/>
      <c r="G33" s="29"/>
    </row>
    <row r="34" spans="1:9" ht="15" hidden="1" thickBot="1" x14ac:dyDescent="0.35">
      <c r="A34" s="21"/>
      <c r="B34" s="2"/>
      <c r="C34" s="2"/>
      <c r="D34" s="29"/>
      <c r="E34" s="29"/>
      <c r="F34" s="29"/>
      <c r="G34" s="29"/>
    </row>
    <row r="35" spans="1:9" ht="15" hidden="1" thickBot="1" x14ac:dyDescent="0.35">
      <c r="A35" s="27" t="s">
        <v>14</v>
      </c>
      <c r="B35" s="28">
        <f>SUM(B31:B34)</f>
        <v>0</v>
      </c>
      <c r="C35" s="28">
        <f>SUM(C31:C34)</f>
        <v>0</v>
      </c>
      <c r="D35" s="29"/>
      <c r="E35" s="29"/>
      <c r="F35" s="29"/>
      <c r="G35" s="29"/>
    </row>
    <row r="36" spans="1:9" ht="15.6" hidden="1" thickTop="1" thickBot="1" x14ac:dyDescent="0.35">
      <c r="A36" s="29"/>
      <c r="B36" s="29"/>
      <c r="C36" s="29"/>
      <c r="D36" s="29"/>
      <c r="E36" s="29"/>
      <c r="F36" s="29"/>
      <c r="G36" s="29"/>
    </row>
    <row r="37" spans="1:9" ht="15" hidden="1" thickBot="1" x14ac:dyDescent="0.35">
      <c r="A37" s="30" t="s">
        <v>10</v>
      </c>
      <c r="B37" s="31">
        <f>C35-B35</f>
        <v>0</v>
      </c>
      <c r="C37" s="29"/>
      <c r="D37" s="29"/>
      <c r="E37" s="29"/>
      <c r="F37" s="29"/>
      <c r="G37" s="29"/>
      <c r="I37" s="182" t="s">
        <v>30</v>
      </c>
    </row>
    <row r="38" spans="1:9" hidden="1" x14ac:dyDescent="0.3">
      <c r="A38" s="29"/>
      <c r="B38" s="29"/>
      <c r="C38" s="29"/>
      <c r="D38" s="29"/>
      <c r="E38" s="29"/>
      <c r="F38" s="29"/>
      <c r="G38" s="29"/>
    </row>
    <row r="39" spans="1:9" hidden="1" x14ac:dyDescent="0.3">
      <c r="A39" s="54"/>
      <c r="B39" s="29"/>
      <c r="C39" s="29"/>
      <c r="D39" s="29"/>
      <c r="E39" s="29"/>
      <c r="F39" s="29"/>
      <c r="G39" s="29"/>
    </row>
    <row r="40" spans="1:9" hidden="1" x14ac:dyDescent="0.3">
      <c r="A40" s="145" t="s">
        <v>17</v>
      </c>
      <c r="B40" s="29"/>
      <c r="C40" s="29"/>
      <c r="D40" s="29"/>
      <c r="E40" s="29"/>
      <c r="F40" s="29"/>
      <c r="G40" s="29"/>
    </row>
    <row r="41" spans="1:9" ht="15" hidden="1" thickBot="1" x14ac:dyDescent="0.35">
      <c r="A41" s="54"/>
      <c r="B41" s="29"/>
      <c r="C41" s="29"/>
      <c r="D41" s="29"/>
      <c r="E41" s="29"/>
      <c r="F41" s="29"/>
      <c r="G41" s="29"/>
    </row>
    <row r="42" spans="1:9" hidden="1" x14ac:dyDescent="0.3">
      <c r="A42" s="172" t="s">
        <v>114</v>
      </c>
      <c r="B42" s="173"/>
      <c r="C42" s="174" t="s">
        <v>45</v>
      </c>
      <c r="D42" s="175"/>
      <c r="E42" s="176"/>
      <c r="F42" s="40"/>
      <c r="G42" s="29"/>
    </row>
    <row r="43" spans="1:9" hidden="1" x14ac:dyDescent="0.3">
      <c r="A43" s="252"/>
      <c r="B43" s="264"/>
      <c r="C43" s="267"/>
      <c r="D43" s="253"/>
      <c r="E43" s="254"/>
      <c r="F43" s="40"/>
      <c r="G43" s="29"/>
    </row>
    <row r="44" spans="1:9" hidden="1" x14ac:dyDescent="0.3">
      <c r="A44" s="265"/>
      <c r="B44" s="266"/>
      <c r="C44" s="268"/>
      <c r="D44" s="269"/>
      <c r="E44" s="270"/>
      <c r="F44" s="40"/>
      <c r="G44" s="29"/>
    </row>
    <row r="45" spans="1:9" hidden="1" x14ac:dyDescent="0.3">
      <c r="A45" s="177" t="s">
        <v>118</v>
      </c>
      <c r="B45" s="165"/>
      <c r="C45" s="166" t="s">
        <v>118</v>
      </c>
      <c r="D45" s="167"/>
      <c r="E45" s="178"/>
      <c r="F45" s="29"/>
      <c r="G45" s="29"/>
    </row>
    <row r="46" spans="1:9" hidden="1" x14ac:dyDescent="0.3">
      <c r="A46" s="252"/>
      <c r="B46" s="264"/>
      <c r="C46" s="280"/>
      <c r="D46" s="281"/>
      <c r="E46" s="282"/>
      <c r="F46" s="29"/>
      <c r="G46" s="29"/>
    </row>
    <row r="47" spans="1:9" hidden="1" x14ac:dyDescent="0.3">
      <c r="A47" s="265"/>
      <c r="B47" s="266"/>
      <c r="C47" s="283"/>
      <c r="D47" s="284"/>
      <c r="E47" s="285"/>
      <c r="F47" s="29"/>
      <c r="G47" s="29"/>
    </row>
    <row r="48" spans="1:9" hidden="1" x14ac:dyDescent="0.3">
      <c r="A48" s="179" t="s">
        <v>119</v>
      </c>
      <c r="B48" s="167"/>
      <c r="C48" s="167"/>
      <c r="D48" s="167"/>
      <c r="E48" s="178"/>
      <c r="F48" s="29"/>
      <c r="G48" s="29"/>
    </row>
    <row r="49" spans="1:7" hidden="1" x14ac:dyDescent="0.3">
      <c r="A49" s="252"/>
      <c r="B49" s="253"/>
      <c r="C49" s="253"/>
      <c r="D49" s="253"/>
      <c r="E49" s="254"/>
      <c r="F49" s="29"/>
      <c r="G49" s="29"/>
    </row>
    <row r="50" spans="1:7" hidden="1" x14ac:dyDescent="0.3">
      <c r="A50" s="252"/>
      <c r="B50" s="253"/>
      <c r="C50" s="253"/>
      <c r="D50" s="253"/>
      <c r="E50" s="254"/>
      <c r="F50" s="29"/>
      <c r="G50" s="29"/>
    </row>
    <row r="51" spans="1:7" hidden="1" x14ac:dyDescent="0.3">
      <c r="A51" s="252"/>
      <c r="B51" s="253"/>
      <c r="C51" s="253"/>
      <c r="D51" s="253"/>
      <c r="E51" s="254"/>
      <c r="F51" s="29"/>
      <c r="G51" s="29"/>
    </row>
    <row r="52" spans="1:7" hidden="1" x14ac:dyDescent="0.3">
      <c r="A52" s="252"/>
      <c r="B52" s="253"/>
      <c r="C52" s="253"/>
      <c r="D52" s="253"/>
      <c r="E52" s="254"/>
      <c r="F52" s="29"/>
      <c r="G52" s="29"/>
    </row>
    <row r="53" spans="1:7" hidden="1" x14ac:dyDescent="0.3">
      <c r="A53" s="252"/>
      <c r="B53" s="253"/>
      <c r="C53" s="253"/>
      <c r="D53" s="253"/>
      <c r="E53" s="254"/>
      <c r="F53" s="29"/>
      <c r="G53" s="29"/>
    </row>
    <row r="54" spans="1:7" ht="15" hidden="1" thickBot="1" x14ac:dyDescent="0.35">
      <c r="A54" s="255"/>
      <c r="B54" s="256"/>
      <c r="C54" s="256"/>
      <c r="D54" s="256"/>
      <c r="E54" s="257"/>
      <c r="F54" s="29"/>
      <c r="G54" s="29"/>
    </row>
    <row r="55" spans="1:7" hidden="1" x14ac:dyDescent="0.3"/>
    <row r="56" spans="1:7" hidden="1" x14ac:dyDescent="0.3"/>
  </sheetData>
  <mergeCells count="15">
    <mergeCell ref="B3:E3"/>
    <mergeCell ref="A53:B54"/>
    <mergeCell ref="C53:E54"/>
    <mergeCell ref="A46:B47"/>
    <mergeCell ref="C46:E47"/>
    <mergeCell ref="A49:B50"/>
    <mergeCell ref="C49:E50"/>
    <mergeCell ref="A51:B52"/>
    <mergeCell ref="C51:E52"/>
    <mergeCell ref="A43:B44"/>
    <mergeCell ref="C43:E44"/>
    <mergeCell ref="B4:D4"/>
    <mergeCell ref="B5:D5"/>
    <mergeCell ref="B6:D6"/>
    <mergeCell ref="B7:D7"/>
  </mergeCells>
  <pageMargins left="0.70866141732283472" right="0.70866141732283472" top="0.74803149606299213" bottom="0.74803149606299213"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4"/>
  <sheetViews>
    <sheetView workbookViewId="0">
      <pane ySplit="2" topLeftCell="A22" activePane="bottomLeft" state="frozen"/>
      <selection pane="bottomLeft" activeCell="C30" sqref="C30"/>
    </sheetView>
  </sheetViews>
  <sheetFormatPr baseColWidth="10" defaultRowHeight="14.4" x14ac:dyDescent="0.3"/>
  <cols>
    <col min="1" max="1" width="7" style="137" customWidth="1"/>
    <col min="2" max="2" width="37.21875" customWidth="1"/>
    <col min="3" max="3" width="53.5546875" customWidth="1"/>
    <col min="4" max="4" width="5.77734375" customWidth="1"/>
  </cols>
  <sheetData>
    <row r="1" spans="1:3" ht="21" x14ac:dyDescent="0.4">
      <c r="A1" s="294" t="s">
        <v>67</v>
      </c>
      <c r="B1" s="294"/>
      <c r="C1" s="294"/>
    </row>
    <row r="2" spans="1:3" ht="21" x14ac:dyDescent="0.4">
      <c r="A2" s="294" t="s">
        <v>68</v>
      </c>
      <c r="B2" s="294"/>
      <c r="C2" s="294"/>
    </row>
    <row r="3" spans="1:3" ht="15" thickBot="1" x14ac:dyDescent="0.35">
      <c r="A3" s="124"/>
      <c r="B3" s="125"/>
      <c r="C3" s="125"/>
    </row>
    <row r="4" spans="1:3" ht="15" thickBot="1" x14ac:dyDescent="0.35">
      <c r="A4" s="210"/>
      <c r="B4" s="211" t="s">
        <v>69</v>
      </c>
      <c r="C4" s="212"/>
    </row>
    <row r="5" spans="1:3" ht="40.200000000000003" x14ac:dyDescent="0.3">
      <c r="A5" s="134">
        <v>3600</v>
      </c>
      <c r="B5" s="213" t="s">
        <v>130</v>
      </c>
      <c r="C5" s="214" t="s">
        <v>131</v>
      </c>
    </row>
    <row r="6" spans="1:3" ht="27" x14ac:dyDescent="0.3">
      <c r="A6" s="126">
        <v>3610</v>
      </c>
      <c r="B6" s="215" t="s">
        <v>70</v>
      </c>
      <c r="C6" s="128" t="s">
        <v>132</v>
      </c>
    </row>
    <row r="7" spans="1:3" x14ac:dyDescent="0.3">
      <c r="A7" s="126">
        <v>3611</v>
      </c>
      <c r="B7" s="215" t="s">
        <v>133</v>
      </c>
      <c r="C7" s="128" t="s">
        <v>71</v>
      </c>
    </row>
    <row r="8" spans="1:3" x14ac:dyDescent="0.3">
      <c r="A8" s="126">
        <v>3700</v>
      </c>
      <c r="B8" s="216" t="s">
        <v>72</v>
      </c>
      <c r="C8" s="130" t="s">
        <v>73</v>
      </c>
    </row>
    <row r="9" spans="1:3" x14ac:dyDescent="0.3">
      <c r="A9" s="126">
        <v>3710</v>
      </c>
      <c r="B9" s="216" t="s">
        <v>0</v>
      </c>
      <c r="C9" s="130"/>
    </row>
    <row r="10" spans="1:3" ht="92.4" x14ac:dyDescent="0.3">
      <c r="A10" s="126">
        <v>3900</v>
      </c>
      <c r="B10" s="215" t="s">
        <v>74</v>
      </c>
      <c r="C10" s="131" t="s">
        <v>75</v>
      </c>
    </row>
    <row r="11" spans="1:3" x14ac:dyDescent="0.3">
      <c r="A11" s="126">
        <v>3910</v>
      </c>
      <c r="B11" s="216" t="s">
        <v>76</v>
      </c>
      <c r="C11" s="130"/>
    </row>
    <row r="12" spans="1:3" ht="27" x14ac:dyDescent="0.3">
      <c r="A12" s="126">
        <v>3930</v>
      </c>
      <c r="B12" s="215" t="s">
        <v>134</v>
      </c>
      <c r="C12" s="128" t="s">
        <v>135</v>
      </c>
    </row>
    <row r="13" spans="1:3" ht="27.6" thickBot="1" x14ac:dyDescent="0.35">
      <c r="A13" s="132">
        <v>3940</v>
      </c>
      <c r="B13" s="217" t="s">
        <v>77</v>
      </c>
      <c r="C13" s="218" t="s">
        <v>78</v>
      </c>
    </row>
    <row r="14" spans="1:3" ht="15" thickBot="1" x14ac:dyDescent="0.35">
      <c r="A14" s="133"/>
      <c r="B14" s="219" t="s">
        <v>79</v>
      </c>
      <c r="C14" s="220"/>
    </row>
    <row r="15" spans="1:3" ht="15" thickBot="1" x14ac:dyDescent="0.35">
      <c r="A15" s="221"/>
      <c r="B15" s="125"/>
      <c r="C15" s="125"/>
    </row>
    <row r="16" spans="1:3" ht="15" thickBot="1" x14ac:dyDescent="0.35">
      <c r="A16" s="222"/>
      <c r="B16" s="223" t="s">
        <v>80</v>
      </c>
      <c r="C16" s="212"/>
    </row>
    <row r="17" spans="1:3" x14ac:dyDescent="0.3">
      <c r="A17" s="134">
        <v>6330</v>
      </c>
      <c r="B17" s="135" t="s">
        <v>81</v>
      </c>
      <c r="C17" s="224"/>
    </row>
    <row r="18" spans="1:3" ht="52.8" x14ac:dyDescent="0.3">
      <c r="A18" s="126">
        <v>6720</v>
      </c>
      <c r="B18" s="127" t="s">
        <v>82</v>
      </c>
      <c r="C18" s="131" t="s">
        <v>136</v>
      </c>
    </row>
    <row r="19" spans="1:3" ht="53.4" x14ac:dyDescent="0.3">
      <c r="A19" s="126">
        <v>6780</v>
      </c>
      <c r="B19" s="127" t="s">
        <v>83</v>
      </c>
      <c r="C19" s="128" t="s">
        <v>84</v>
      </c>
    </row>
    <row r="20" spans="1:3" x14ac:dyDescent="0.3">
      <c r="A20" s="126">
        <v>6820</v>
      </c>
      <c r="B20" s="129" t="s">
        <v>85</v>
      </c>
      <c r="C20" s="130" t="s">
        <v>137</v>
      </c>
    </row>
    <row r="21" spans="1:3" ht="27" x14ac:dyDescent="0.3">
      <c r="A21" s="126">
        <v>6900</v>
      </c>
      <c r="B21" s="127" t="s">
        <v>86</v>
      </c>
      <c r="C21" s="128" t="s">
        <v>138</v>
      </c>
    </row>
    <row r="22" spans="1:3" ht="79.8" x14ac:dyDescent="0.3">
      <c r="A22" s="126">
        <v>6910</v>
      </c>
      <c r="B22" s="127" t="s">
        <v>87</v>
      </c>
      <c r="C22" s="128" t="s">
        <v>139</v>
      </c>
    </row>
    <row r="23" spans="1:3" ht="53.4" x14ac:dyDescent="0.3">
      <c r="A23" s="126">
        <v>6930</v>
      </c>
      <c r="B23" s="127" t="s">
        <v>88</v>
      </c>
      <c r="C23" s="128" t="s">
        <v>89</v>
      </c>
    </row>
    <row r="24" spans="1:3" x14ac:dyDescent="0.3">
      <c r="A24" s="126">
        <v>6940</v>
      </c>
      <c r="B24" s="127" t="s">
        <v>90</v>
      </c>
      <c r="C24" s="128"/>
    </row>
    <row r="25" spans="1:3" ht="27" x14ac:dyDescent="0.3">
      <c r="A25" s="126">
        <v>7440</v>
      </c>
      <c r="B25" s="127" t="s">
        <v>1</v>
      </c>
      <c r="C25" s="128" t="s">
        <v>91</v>
      </c>
    </row>
    <row r="26" spans="1:3" ht="15" thickBot="1" x14ac:dyDescent="0.35">
      <c r="A26" s="132">
        <v>7790</v>
      </c>
      <c r="B26" s="136" t="s">
        <v>92</v>
      </c>
      <c r="C26" s="130"/>
    </row>
    <row r="27" spans="1:3" ht="15" thickBot="1" x14ac:dyDescent="0.35">
      <c r="A27" s="133"/>
      <c r="B27" s="219" t="s">
        <v>93</v>
      </c>
      <c r="C27" s="220"/>
    </row>
    <row r="28" spans="1:3" ht="15" thickBot="1" x14ac:dyDescent="0.35">
      <c r="A28" s="221"/>
      <c r="B28" s="125"/>
      <c r="C28" s="125"/>
    </row>
    <row r="29" spans="1:3" ht="15" thickBot="1" x14ac:dyDescent="0.35">
      <c r="A29" s="222"/>
      <c r="B29" s="225" t="s">
        <v>94</v>
      </c>
      <c r="C29" s="226"/>
    </row>
    <row r="30" spans="1:3" ht="39.6" x14ac:dyDescent="0.3">
      <c r="A30" s="134">
        <v>8040</v>
      </c>
      <c r="B30" s="227" t="s">
        <v>95</v>
      </c>
      <c r="C30" s="228" t="s">
        <v>96</v>
      </c>
    </row>
    <row r="31" spans="1:3" x14ac:dyDescent="0.3">
      <c r="A31" s="126">
        <v>8140</v>
      </c>
      <c r="B31" s="129" t="s">
        <v>97</v>
      </c>
      <c r="C31" s="130"/>
    </row>
    <row r="32" spans="1:3" x14ac:dyDescent="0.3">
      <c r="A32" s="126">
        <v>1910</v>
      </c>
      <c r="B32" s="129" t="s">
        <v>98</v>
      </c>
      <c r="C32" s="130"/>
    </row>
    <row r="33" spans="1:3" x14ac:dyDescent="0.3">
      <c r="A33" s="126">
        <v>1920</v>
      </c>
      <c r="B33" s="129" t="s">
        <v>99</v>
      </c>
      <c r="C33" s="130"/>
    </row>
    <row r="34" spans="1:3" x14ac:dyDescent="0.3">
      <c r="A34" s="126">
        <v>1930</v>
      </c>
      <c r="B34" s="129" t="s">
        <v>100</v>
      </c>
      <c r="C34" s="130"/>
    </row>
  </sheetData>
  <sheetProtection sheet="1" objects="1" scenarios="1"/>
  <mergeCells count="2">
    <mergeCell ref="A1:C1"/>
    <mergeCell ref="A2:C2"/>
  </mergeCells>
  <phoneticPr fontId="2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7"/>
  <sheetViews>
    <sheetView zoomScaleNormal="100" workbookViewId="0">
      <selection activeCell="L9" sqref="L9"/>
    </sheetView>
  </sheetViews>
  <sheetFormatPr baseColWidth="10" defaultRowHeight="14.4" x14ac:dyDescent="0.3"/>
  <cols>
    <col min="1" max="1" width="15.5546875" customWidth="1"/>
  </cols>
  <sheetData>
    <row r="1" spans="1:9" ht="46.2" x14ac:dyDescent="0.85">
      <c r="A1" s="94" t="s">
        <v>18</v>
      </c>
      <c r="B1" s="95"/>
      <c r="C1" s="95"/>
      <c r="D1" s="95"/>
      <c r="E1" s="95"/>
      <c r="F1" s="95"/>
      <c r="G1" s="95"/>
      <c r="H1" s="95"/>
      <c r="I1" s="96"/>
    </row>
    <row r="2" spans="1:9" x14ac:dyDescent="0.3">
      <c r="A2" s="97"/>
      <c r="B2" s="40"/>
      <c r="C2" s="40"/>
      <c r="D2" s="40"/>
      <c r="E2" s="40"/>
      <c r="F2" s="40"/>
      <c r="G2" s="40"/>
      <c r="H2" s="40"/>
      <c r="I2" s="89"/>
    </row>
    <row r="3" spans="1:9" ht="21" x14ac:dyDescent="0.3">
      <c r="A3" s="138" t="s">
        <v>113</v>
      </c>
      <c r="B3" s="40"/>
      <c r="C3" s="40"/>
      <c r="D3" s="40"/>
      <c r="E3" s="40"/>
      <c r="F3" s="40"/>
      <c r="G3" s="40"/>
      <c r="H3" s="40"/>
      <c r="I3" s="89"/>
    </row>
    <row r="4" spans="1:9" ht="15.6" x14ac:dyDescent="0.3">
      <c r="A4" s="97"/>
      <c r="B4" s="8" t="s">
        <v>6</v>
      </c>
      <c r="C4" s="40"/>
      <c r="D4" s="40"/>
      <c r="E4" s="40"/>
      <c r="F4" s="40"/>
      <c r="G4" s="40"/>
      <c r="H4" s="40"/>
      <c r="I4" s="89"/>
    </row>
    <row r="5" spans="1:9" ht="15.6" x14ac:dyDescent="0.3">
      <c r="A5" s="97"/>
      <c r="B5" s="8" t="s">
        <v>4</v>
      </c>
      <c r="C5" s="40"/>
      <c r="D5" s="40"/>
      <c r="E5" s="40"/>
      <c r="F5" s="40"/>
      <c r="G5" s="40"/>
      <c r="H5" s="40"/>
      <c r="I5" s="89"/>
    </row>
    <row r="6" spans="1:9" x14ac:dyDescent="0.3">
      <c r="A6" s="97"/>
      <c r="B6" s="40"/>
      <c r="C6" s="40"/>
      <c r="D6" s="40"/>
      <c r="E6" s="40"/>
      <c r="F6" s="40"/>
      <c r="G6" s="40"/>
      <c r="H6" s="40"/>
      <c r="I6" s="89"/>
    </row>
    <row r="7" spans="1:9" ht="21" x14ac:dyDescent="0.4">
      <c r="A7" s="146" t="s">
        <v>120</v>
      </c>
      <c r="B7" s="147"/>
      <c r="C7" s="147"/>
      <c r="D7" s="147"/>
      <c r="E7" s="39"/>
      <c r="F7" s="39"/>
      <c r="G7" s="39"/>
      <c r="H7" s="39"/>
      <c r="I7" s="99"/>
    </row>
    <row r="8" spans="1:9" x14ac:dyDescent="0.3">
      <c r="A8" s="295" t="s">
        <v>121</v>
      </c>
      <c r="B8" s="296"/>
      <c r="C8" s="296"/>
      <c r="D8" s="296"/>
      <c r="E8" s="296"/>
      <c r="F8" s="296"/>
      <c r="G8" s="296"/>
      <c r="H8" s="296"/>
      <c r="I8" s="297"/>
    </row>
    <row r="9" spans="1:9" ht="14.55" customHeight="1" x14ac:dyDescent="0.3">
      <c r="A9" s="298"/>
      <c r="B9" s="296"/>
      <c r="C9" s="296"/>
      <c r="D9" s="296"/>
      <c r="E9" s="296"/>
      <c r="F9" s="296"/>
      <c r="G9" s="296"/>
      <c r="H9" s="296"/>
      <c r="I9" s="297"/>
    </row>
    <row r="10" spans="1:9" x14ac:dyDescent="0.3">
      <c r="A10" s="298"/>
      <c r="B10" s="296"/>
      <c r="C10" s="296"/>
      <c r="D10" s="296"/>
      <c r="E10" s="296"/>
      <c r="F10" s="296"/>
      <c r="G10" s="296"/>
      <c r="H10" s="296"/>
      <c r="I10" s="297"/>
    </row>
    <row r="11" spans="1:9" x14ac:dyDescent="0.3">
      <c r="A11" s="298"/>
      <c r="B11" s="296"/>
      <c r="C11" s="296"/>
      <c r="D11" s="296"/>
      <c r="E11" s="296"/>
      <c r="F11" s="296"/>
      <c r="G11" s="296"/>
      <c r="H11" s="296"/>
      <c r="I11" s="297"/>
    </row>
    <row r="12" spans="1:9" x14ac:dyDescent="0.3">
      <c r="A12" s="298"/>
      <c r="B12" s="296"/>
      <c r="C12" s="296"/>
      <c r="D12" s="296"/>
      <c r="E12" s="296"/>
      <c r="F12" s="296"/>
      <c r="G12" s="296"/>
      <c r="H12" s="296"/>
      <c r="I12" s="297"/>
    </row>
    <row r="13" spans="1:9" x14ac:dyDescent="0.3">
      <c r="A13" s="298"/>
      <c r="B13" s="296"/>
      <c r="C13" s="296"/>
      <c r="D13" s="296"/>
      <c r="E13" s="296"/>
      <c r="F13" s="296"/>
      <c r="G13" s="296"/>
      <c r="H13" s="296"/>
      <c r="I13" s="297"/>
    </row>
    <row r="14" spans="1:9" x14ac:dyDescent="0.3">
      <c r="A14" s="298"/>
      <c r="B14" s="296"/>
      <c r="C14" s="296"/>
      <c r="D14" s="296"/>
      <c r="E14" s="296"/>
      <c r="F14" s="296"/>
      <c r="G14" s="296"/>
      <c r="H14" s="296"/>
      <c r="I14" s="297"/>
    </row>
    <row r="15" spans="1:9" x14ac:dyDescent="0.3">
      <c r="A15" s="299"/>
      <c r="B15" s="300"/>
      <c r="C15" s="300"/>
      <c r="D15" s="300"/>
      <c r="E15" s="300"/>
      <c r="F15" s="300"/>
      <c r="G15" s="300"/>
      <c r="H15" s="300"/>
      <c r="I15" s="301"/>
    </row>
    <row r="16" spans="1:9" ht="21" x14ac:dyDescent="0.4">
      <c r="A16" s="98" t="s">
        <v>25</v>
      </c>
      <c r="B16" s="39"/>
      <c r="C16" s="39"/>
      <c r="D16" s="39"/>
      <c r="E16" s="39"/>
      <c r="F16" s="39"/>
      <c r="G16" s="39"/>
      <c r="H16" s="39"/>
      <c r="I16" s="99"/>
    </row>
    <row r="17" spans="1:9" x14ac:dyDescent="0.3">
      <c r="A17" s="143" t="s">
        <v>19</v>
      </c>
      <c r="B17" s="40"/>
      <c r="C17" s="40"/>
      <c r="D17" s="40"/>
      <c r="E17" s="40"/>
      <c r="F17" s="40"/>
      <c r="G17" s="40"/>
      <c r="H17" s="40"/>
      <c r="I17" s="89"/>
    </row>
    <row r="18" spans="1:9" x14ac:dyDescent="0.3">
      <c r="A18" s="40" t="s">
        <v>20</v>
      </c>
      <c r="B18" s="40"/>
      <c r="C18" s="40"/>
      <c r="D18" s="40"/>
      <c r="E18" s="40"/>
      <c r="F18" s="40"/>
      <c r="G18" s="40"/>
      <c r="H18" s="40"/>
      <c r="I18" s="89"/>
    </row>
    <row r="19" spans="1:9" ht="6.75" customHeight="1" x14ac:dyDescent="0.3">
      <c r="A19" s="97"/>
      <c r="B19" s="40"/>
      <c r="C19" s="40"/>
      <c r="D19" s="40"/>
      <c r="E19" s="40"/>
      <c r="F19" s="40"/>
      <c r="G19" s="40"/>
      <c r="H19" s="40"/>
      <c r="I19" s="89"/>
    </row>
    <row r="20" spans="1:9" x14ac:dyDescent="0.3">
      <c r="A20" s="97" t="s">
        <v>21</v>
      </c>
      <c r="B20" s="40"/>
      <c r="C20" s="40"/>
      <c r="D20" s="40"/>
      <c r="E20" s="40"/>
      <c r="F20" s="40"/>
      <c r="G20" s="40"/>
      <c r="H20" s="40"/>
      <c r="I20" s="89"/>
    </row>
    <row r="21" spans="1:9" x14ac:dyDescent="0.3">
      <c r="A21" s="97" t="s">
        <v>55</v>
      </c>
      <c r="B21" s="40"/>
      <c r="C21" s="40"/>
      <c r="D21" s="40"/>
      <c r="E21" s="40"/>
      <c r="F21" s="40"/>
      <c r="G21" s="40"/>
      <c r="H21" s="40"/>
      <c r="I21" s="89"/>
    </row>
    <row r="22" spans="1:9" x14ac:dyDescent="0.3">
      <c r="A22" s="100" t="s">
        <v>29</v>
      </c>
      <c r="B22" s="41"/>
      <c r="C22" s="41"/>
      <c r="D22" s="41"/>
      <c r="E22" s="41"/>
      <c r="F22" s="41"/>
      <c r="G22" s="41"/>
      <c r="H22" s="41"/>
      <c r="I22" s="101"/>
    </row>
    <row r="23" spans="1:9" ht="21" x14ac:dyDescent="0.4">
      <c r="A23" s="102" t="s">
        <v>22</v>
      </c>
      <c r="B23" s="40"/>
      <c r="C23" s="40"/>
      <c r="D23" s="40"/>
      <c r="E23" s="40"/>
      <c r="F23" s="40"/>
      <c r="G23" s="40"/>
      <c r="H23" s="40"/>
      <c r="I23" s="89"/>
    </row>
    <row r="24" spans="1:9" x14ac:dyDescent="0.3">
      <c r="A24" s="97" t="s">
        <v>23</v>
      </c>
      <c r="B24" s="40"/>
      <c r="C24" s="40"/>
      <c r="D24" s="40"/>
      <c r="E24" s="40"/>
      <c r="F24" s="40"/>
      <c r="G24" s="40"/>
      <c r="H24" s="40"/>
      <c r="I24" s="89"/>
    </row>
    <row r="25" spans="1:9" ht="6" customHeight="1" x14ac:dyDescent="0.3">
      <c r="A25" s="97"/>
      <c r="B25" s="40"/>
      <c r="C25" s="40"/>
      <c r="D25" s="40"/>
      <c r="E25" s="40"/>
      <c r="F25" s="40"/>
      <c r="G25" s="40"/>
      <c r="H25" s="40"/>
      <c r="I25" s="89"/>
    </row>
    <row r="26" spans="1:9" x14ac:dyDescent="0.3">
      <c r="A26" s="97" t="s">
        <v>28</v>
      </c>
      <c r="B26" s="40"/>
      <c r="C26" s="40"/>
      <c r="D26" s="40"/>
      <c r="E26" s="40"/>
      <c r="F26" s="40"/>
      <c r="G26" s="40"/>
      <c r="H26" s="40"/>
      <c r="I26" s="89"/>
    </row>
    <row r="27" spans="1:9" x14ac:dyDescent="0.3">
      <c r="A27" s="97" t="s">
        <v>56</v>
      </c>
      <c r="B27" s="40"/>
      <c r="C27" s="40"/>
      <c r="D27" s="40"/>
      <c r="E27" s="40"/>
      <c r="F27" s="40"/>
      <c r="G27" s="40"/>
      <c r="H27" s="40"/>
      <c r="I27" s="89"/>
    </row>
    <row r="28" spans="1:9" x14ac:dyDescent="0.3">
      <c r="A28" s="100" t="s">
        <v>29</v>
      </c>
      <c r="B28" s="41"/>
      <c r="C28" s="41"/>
      <c r="D28" s="41"/>
      <c r="E28" s="41"/>
      <c r="F28" s="41"/>
      <c r="G28" s="41"/>
      <c r="H28" s="41"/>
      <c r="I28" s="101"/>
    </row>
    <row r="29" spans="1:9" ht="21" x14ac:dyDescent="0.4">
      <c r="A29" s="102" t="s">
        <v>24</v>
      </c>
      <c r="B29" s="40"/>
      <c r="C29" s="40"/>
      <c r="D29" s="40"/>
      <c r="E29" s="40"/>
      <c r="F29" s="40"/>
      <c r="G29" s="40"/>
      <c r="H29" s="40"/>
      <c r="I29" s="89"/>
    </row>
    <row r="30" spans="1:9" x14ac:dyDescent="0.3">
      <c r="A30" s="97" t="s">
        <v>23</v>
      </c>
      <c r="B30" s="40"/>
      <c r="C30" s="40"/>
      <c r="D30" s="40"/>
      <c r="E30" s="40"/>
      <c r="F30" s="40"/>
      <c r="G30" s="40"/>
      <c r="H30" s="40"/>
      <c r="I30" s="89"/>
    </row>
    <row r="31" spans="1:9" ht="8.25" customHeight="1" x14ac:dyDescent="0.3">
      <c r="A31" s="97"/>
      <c r="B31" s="40"/>
      <c r="C31" s="40"/>
      <c r="D31" s="40"/>
      <c r="E31" s="40"/>
      <c r="F31" s="40"/>
      <c r="G31" s="40"/>
      <c r="H31" s="40"/>
      <c r="I31" s="89"/>
    </row>
    <row r="32" spans="1:9" x14ac:dyDescent="0.3">
      <c r="A32" s="103" t="s">
        <v>26</v>
      </c>
      <c r="B32" s="40"/>
      <c r="C32" s="40"/>
      <c r="D32" s="40"/>
      <c r="E32" s="40"/>
      <c r="F32" s="40"/>
      <c r="G32" s="40"/>
      <c r="H32" s="40"/>
      <c r="I32" s="89"/>
    </row>
    <row r="33" spans="1:9" ht="15.6" x14ac:dyDescent="0.3">
      <c r="A33" s="104" t="s">
        <v>57</v>
      </c>
      <c r="B33" s="40"/>
      <c r="C33" s="40"/>
      <c r="D33" s="40"/>
      <c r="E33" s="40"/>
      <c r="F33" s="40"/>
      <c r="G33" s="40"/>
      <c r="H33" s="40"/>
      <c r="I33" s="89"/>
    </row>
    <row r="34" spans="1:9" ht="15.6" x14ac:dyDescent="0.3">
      <c r="A34" s="104"/>
      <c r="B34" s="40"/>
      <c r="C34" s="40"/>
      <c r="D34" s="40"/>
      <c r="E34" s="40"/>
      <c r="F34" s="40"/>
      <c r="G34" s="40"/>
      <c r="H34" s="40"/>
      <c r="I34" s="89"/>
    </row>
    <row r="35" spans="1:9" x14ac:dyDescent="0.3">
      <c r="A35" s="105"/>
      <c r="B35" s="71"/>
      <c r="C35" s="71"/>
      <c r="D35" s="71"/>
      <c r="E35" s="71"/>
      <c r="F35" s="71"/>
      <c r="G35" s="71"/>
      <c r="H35" s="71"/>
      <c r="I35" s="106"/>
    </row>
    <row r="36" spans="1:9" ht="18" x14ac:dyDescent="0.35">
      <c r="A36" s="107" t="s">
        <v>58</v>
      </c>
      <c r="B36" s="72"/>
      <c r="C36" s="70"/>
      <c r="D36" s="70"/>
      <c r="E36" s="70"/>
      <c r="F36" s="70"/>
      <c r="G36" s="70"/>
      <c r="H36" s="70"/>
      <c r="I36" s="108"/>
    </row>
    <row r="37" spans="1:9" x14ac:dyDescent="0.3">
      <c r="A37" s="109" t="s">
        <v>64</v>
      </c>
      <c r="B37" s="70"/>
      <c r="C37" s="70"/>
      <c r="D37" s="70"/>
      <c r="E37" s="70"/>
      <c r="F37" s="70"/>
      <c r="G37" s="70"/>
      <c r="H37" s="70"/>
      <c r="I37" s="108"/>
    </row>
    <row r="38" spans="1:9" x14ac:dyDescent="0.3">
      <c r="A38" s="109" t="s">
        <v>65</v>
      </c>
      <c r="B38" s="70"/>
      <c r="C38" s="70"/>
      <c r="D38" s="70"/>
      <c r="E38" s="70"/>
      <c r="F38" s="70"/>
      <c r="G38" s="70"/>
      <c r="H38" s="70"/>
      <c r="I38" s="108"/>
    </row>
    <row r="39" spans="1:9" ht="6.75" customHeight="1" x14ac:dyDescent="0.3">
      <c r="A39" s="109"/>
      <c r="B39" s="70"/>
      <c r="C39" s="70"/>
      <c r="D39" s="70"/>
      <c r="E39" s="70"/>
      <c r="F39" s="70"/>
      <c r="G39" s="70"/>
      <c r="H39" s="70"/>
      <c r="I39" s="108"/>
    </row>
    <row r="40" spans="1:9" ht="15" thickBot="1" x14ac:dyDescent="0.35">
      <c r="A40" s="110" t="s">
        <v>54</v>
      </c>
      <c r="B40" s="111"/>
      <c r="C40" s="111"/>
      <c r="D40" s="111"/>
      <c r="E40" s="111"/>
      <c r="F40" s="111"/>
      <c r="G40" s="111"/>
      <c r="H40" s="111"/>
      <c r="I40" s="112"/>
    </row>
    <row r="41" spans="1:9" ht="15" thickBot="1" x14ac:dyDescent="0.35">
      <c r="A41" s="70"/>
      <c r="B41" s="70"/>
      <c r="C41" s="70"/>
      <c r="D41" s="70"/>
      <c r="E41" s="70"/>
      <c r="F41" s="70"/>
      <c r="G41" s="70"/>
      <c r="H41" s="70"/>
      <c r="I41" s="70"/>
    </row>
    <row r="42" spans="1:9" ht="9" customHeight="1" x14ac:dyDescent="0.3">
      <c r="A42" s="85"/>
      <c r="B42" s="86"/>
      <c r="C42" s="86"/>
      <c r="D42" s="86"/>
      <c r="E42" s="86"/>
      <c r="F42" s="86"/>
      <c r="G42" s="86"/>
      <c r="H42" s="86"/>
      <c r="I42" s="87"/>
    </row>
    <row r="43" spans="1:9" ht="21" x14ac:dyDescent="0.4">
      <c r="A43" s="88" t="s">
        <v>53</v>
      </c>
      <c r="B43" s="40"/>
      <c r="C43" s="40"/>
      <c r="D43" s="40"/>
      <c r="E43" s="40"/>
      <c r="F43" s="40"/>
      <c r="G43" s="40"/>
      <c r="H43" s="40"/>
      <c r="I43" s="89"/>
    </row>
    <row r="44" spans="1:9" x14ac:dyDescent="0.3">
      <c r="A44" s="90" t="s">
        <v>51</v>
      </c>
      <c r="B44" s="40"/>
      <c r="C44" s="40"/>
      <c r="D44" s="40"/>
      <c r="E44" s="40"/>
      <c r="F44" s="40"/>
      <c r="G44" s="40"/>
      <c r="H44" s="40"/>
      <c r="I44" s="89"/>
    </row>
    <row r="45" spans="1:9" x14ac:dyDescent="0.3">
      <c r="A45" s="90" t="s">
        <v>50</v>
      </c>
      <c r="B45" s="40"/>
      <c r="C45" s="40"/>
      <c r="D45" s="40"/>
      <c r="E45" s="40"/>
      <c r="F45" s="40"/>
      <c r="G45" s="40"/>
      <c r="H45" s="40"/>
      <c r="I45" s="89"/>
    </row>
    <row r="46" spans="1:9" x14ac:dyDescent="0.3">
      <c r="A46" s="90" t="s">
        <v>52</v>
      </c>
      <c r="B46" s="40"/>
      <c r="C46" s="40"/>
      <c r="D46" s="40"/>
      <c r="E46" s="40"/>
      <c r="F46" s="40"/>
      <c r="G46" s="40"/>
      <c r="H46" s="40"/>
      <c r="I46" s="89"/>
    </row>
    <row r="47" spans="1:9" ht="8.25" customHeight="1" thickBot="1" x14ac:dyDescent="0.35">
      <c r="A47" s="91"/>
      <c r="B47" s="92"/>
      <c r="C47" s="92"/>
      <c r="D47" s="92"/>
      <c r="E47" s="92"/>
      <c r="F47" s="92"/>
      <c r="G47" s="92"/>
      <c r="H47" s="92"/>
      <c r="I47" s="93"/>
    </row>
  </sheetData>
  <sheetProtection sheet="1" objects="1" scenarios="1"/>
  <mergeCells count="1">
    <mergeCell ref="A8:I15"/>
  </mergeCell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5</vt:i4>
      </vt:variant>
    </vt:vector>
  </HeadingPairs>
  <TitlesOfParts>
    <vt:vector size="11" baseType="lpstr">
      <vt:lpstr>Inntekter</vt:lpstr>
      <vt:lpstr>Kostnader</vt:lpstr>
      <vt:lpstr>ÅRSREGNSKAP</vt:lpstr>
      <vt:lpstr>Budsjett for neste år</vt:lpstr>
      <vt:lpstr>Kontoplan</vt:lpstr>
      <vt:lpstr>Veiledning</vt:lpstr>
      <vt:lpstr>'Budsjett for neste år'!Utskriftsområde</vt:lpstr>
      <vt:lpstr>ÅRSREGNSKAP!Utskriftsområde</vt:lpstr>
      <vt:lpstr>Inntekter!Utskriftstitler</vt:lpstr>
      <vt:lpstr>Kostnader!Utskriftstitler</vt:lpstr>
      <vt:lpstr>ÅRSREGNSKAP!Utskriftstitler</vt:lpstr>
    </vt:vector>
  </TitlesOfParts>
  <Company>Pensjonistforbundet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 Indseth</dc:creator>
  <cp:lastModifiedBy>Gunn Eva Knustad-Harr</cp:lastModifiedBy>
  <cp:lastPrinted>2025-01-13T18:03:41Z</cp:lastPrinted>
  <dcterms:created xsi:type="dcterms:W3CDTF">2015-09-13T10:50:02Z</dcterms:created>
  <dcterms:modified xsi:type="dcterms:W3CDTF">2025-02-19T10:29:26Z</dcterms:modified>
</cp:coreProperties>
</file>